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8" activeTab="11"/>
  </bookViews>
  <sheets>
    <sheet name="прил 7.1" sheetId="38" r:id="rId1"/>
    <sheet name="прил 7" sheetId="37" r:id="rId2"/>
    <sheet name="прил 6.1" sheetId="36" r:id="rId3"/>
    <sheet name="прил 6" sheetId="35" r:id="rId4"/>
    <sheet name="прил 5.1" sheetId="34" r:id="rId5"/>
    <sheet name="прил 5" sheetId="31" r:id="rId6"/>
    <sheet name="прил 4.1" sheetId="17" r:id="rId7"/>
    <sheet name="прил 4" sheetId="18" r:id="rId8"/>
    <sheet name="прил 3.1" sheetId="33" r:id="rId9"/>
    <sheet name="прил 3" sheetId="32" r:id="rId10"/>
    <sheet name="прил 2" sheetId="19" r:id="rId11"/>
    <sheet name="прил 1.11" sheetId="20" r:id="rId12"/>
    <sheet name="прил 1.10" sheetId="21" r:id="rId13"/>
    <sheet name="прил 1.9" sheetId="23" r:id="rId14"/>
    <sheet name="прил 1.8" sheetId="22" r:id="rId15"/>
    <sheet name="прил 1.7" sheetId="24" r:id="rId16"/>
    <sheet name="прил 1.6" sheetId="25" r:id="rId17"/>
    <sheet name="прил 1.5" sheetId="26" r:id="rId18"/>
    <sheet name="прил 1.4" sheetId="27" r:id="rId19"/>
    <sheet name="прил 1.3" sheetId="28" r:id="rId20"/>
    <sheet name="прил 1.2" sheetId="29" r:id="rId21"/>
    <sheet name="прил 1.1" sheetId="30" r:id="rId22"/>
  </sheets>
  <externalReferences>
    <externalReference r:id="rId23"/>
    <externalReference r:id="rId24"/>
  </externalReferences>
  <definedNames>
    <definedName name="_xlnm.Print_Area" localSheetId="7">'прил 4'!$A$1:$G$34</definedName>
    <definedName name="_xlnm.Print_Area" localSheetId="4">'прил 5.1'!$A$1:$C$55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7" l="1"/>
  <c r="E11" i="37"/>
  <c r="D11" i="37"/>
  <c r="C11" i="37"/>
  <c r="H10" i="37"/>
  <c r="H9" i="37"/>
  <c r="G9" i="37"/>
  <c r="H8" i="37"/>
  <c r="G8" i="37"/>
  <c r="H7" i="37"/>
  <c r="G7" i="37"/>
  <c r="H6" i="37"/>
  <c r="G6" i="37"/>
  <c r="H5" i="37"/>
  <c r="G5" i="37"/>
  <c r="G11" i="37" s="1"/>
  <c r="H11" i="37" l="1"/>
  <c r="E8" i="35" l="1"/>
  <c r="C8" i="35"/>
  <c r="G7" i="35"/>
  <c r="D7" i="35"/>
  <c r="H7" i="35" s="1"/>
  <c r="G6" i="35"/>
  <c r="F8" i="35"/>
  <c r="D6" i="35"/>
  <c r="H6" i="35" s="1"/>
  <c r="G5" i="35"/>
  <c r="D5" i="35"/>
  <c r="H5" i="35" s="1"/>
  <c r="G8" i="35" l="1"/>
  <c r="H8" i="35"/>
  <c r="D8" i="35"/>
  <c r="E10" i="31"/>
  <c r="F10" i="31" l="1"/>
  <c r="G9" i="31" l="1"/>
  <c r="D9" i="31"/>
  <c r="H9" i="31" s="1"/>
  <c r="C9" i="31"/>
  <c r="H8" i="31"/>
  <c r="G8" i="31"/>
  <c r="G6" i="31" l="1"/>
  <c r="G7" i="31"/>
  <c r="H6" i="31"/>
  <c r="H7" i="31"/>
  <c r="H5" i="31"/>
  <c r="G5" i="31"/>
  <c r="E34" i="18" l="1"/>
  <c r="D34" i="18"/>
  <c r="C92" i="17" l="1"/>
  <c r="C88" i="17" s="1"/>
  <c r="B92" i="17"/>
  <c r="B88" i="17" s="1"/>
  <c r="C82" i="17"/>
  <c r="C78" i="17" s="1"/>
  <c r="B82" i="17"/>
  <c r="B78" i="17" s="1"/>
  <c r="C72" i="17"/>
  <c r="B72" i="17"/>
  <c r="C66" i="17"/>
  <c r="B66" i="17"/>
  <c r="C56" i="17"/>
  <c r="C53" i="17" s="1"/>
  <c r="B56" i="17"/>
  <c r="B53" i="17" s="1"/>
  <c r="E33" i="18"/>
  <c r="D33" i="18"/>
  <c r="E30" i="18"/>
  <c r="D30" i="18"/>
  <c r="E27" i="18"/>
  <c r="D27" i="18"/>
  <c r="E19" i="18"/>
  <c r="D19" i="18"/>
  <c r="G18" i="18"/>
  <c r="F18" i="18"/>
  <c r="G17" i="18"/>
  <c r="F17" i="18"/>
  <c r="G16" i="18"/>
  <c r="F16" i="18"/>
  <c r="G15" i="18"/>
  <c r="F15" i="18"/>
  <c r="E13" i="18"/>
  <c r="D13" i="18"/>
  <c r="E9" i="18"/>
  <c r="D9" i="18"/>
  <c r="B63" i="17" l="1"/>
  <c r="C63" i="17"/>
  <c r="G8" i="32" l="1"/>
  <c r="H8" i="32"/>
  <c r="E9" i="32" l="1"/>
  <c r="G7" i="32"/>
  <c r="H7" i="32"/>
  <c r="G6" i="32"/>
  <c r="F6" i="32"/>
  <c r="D6" i="32"/>
  <c r="G5" i="32"/>
  <c r="F5" i="32"/>
  <c r="H5" i="32" s="1"/>
  <c r="H6" i="32" l="1"/>
  <c r="F9" i="32"/>
  <c r="E67" i="22"/>
  <c r="D67" i="22"/>
  <c r="C67" i="22"/>
  <c r="A7" i="30"/>
  <c r="B7" i="30"/>
  <c r="A8" i="30"/>
  <c r="B8" i="30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A27" i="30"/>
  <c r="B27" i="30"/>
  <c r="A28" i="30"/>
  <c r="B28" i="30"/>
  <c r="A29" i="30"/>
  <c r="B29" i="30"/>
  <c r="A30" i="30"/>
  <c r="B30" i="30"/>
  <c r="A31" i="30"/>
  <c r="B31" i="30"/>
  <c r="A32" i="30"/>
  <c r="B32" i="30"/>
  <c r="A33" i="30"/>
  <c r="B33" i="30"/>
  <c r="A34" i="30"/>
  <c r="B34" i="30"/>
  <c r="A35" i="30"/>
  <c r="B35" i="30"/>
  <c r="A36" i="30"/>
  <c r="B36" i="30"/>
  <c r="A37" i="30"/>
  <c r="B37" i="30"/>
  <c r="A38" i="30"/>
  <c r="B38" i="30"/>
  <c r="A39" i="30"/>
  <c r="B39" i="30"/>
  <c r="A40" i="30"/>
  <c r="B40" i="30"/>
  <c r="A41" i="30"/>
  <c r="B41" i="30"/>
  <c r="A42" i="30"/>
  <c r="B42" i="30"/>
  <c r="A43" i="30"/>
  <c r="B43" i="30"/>
  <c r="A44" i="30"/>
  <c r="B44" i="30"/>
  <c r="A45" i="30"/>
  <c r="B45" i="30"/>
  <c r="A46" i="30"/>
  <c r="B46" i="30"/>
  <c r="A47" i="30"/>
  <c r="B47" i="30"/>
  <c r="A48" i="30"/>
  <c r="B48" i="30"/>
  <c r="A49" i="30"/>
  <c r="B49" i="30"/>
  <c r="A50" i="30"/>
  <c r="B50" i="30"/>
  <c r="A51" i="30"/>
  <c r="B51" i="30"/>
  <c r="A52" i="30"/>
  <c r="B52" i="30"/>
  <c r="A53" i="30"/>
  <c r="B53" i="30"/>
  <c r="A54" i="30"/>
  <c r="B54" i="30"/>
  <c r="A55" i="30"/>
  <c r="B55" i="30"/>
  <c r="A56" i="30"/>
  <c r="B56" i="30"/>
  <c r="A57" i="30"/>
  <c r="B57" i="30"/>
  <c r="A58" i="30"/>
  <c r="B58" i="30"/>
  <c r="A59" i="30"/>
  <c r="B59" i="30"/>
  <c r="A60" i="30"/>
  <c r="B60" i="30"/>
  <c r="A61" i="30"/>
  <c r="B61" i="30"/>
  <c r="A62" i="30"/>
  <c r="B62" i="30"/>
  <c r="A63" i="30"/>
  <c r="B63" i="30"/>
  <c r="A64" i="30"/>
  <c r="B64" i="30"/>
  <c r="A65" i="30"/>
  <c r="B65" i="30"/>
  <c r="A66" i="30"/>
  <c r="B66" i="30"/>
  <c r="A67" i="30"/>
  <c r="B67" i="30"/>
  <c r="C68" i="30"/>
  <c r="D68" i="30"/>
  <c r="E68" i="30"/>
  <c r="F68" i="30"/>
  <c r="G68" i="30"/>
  <c r="H68" i="30"/>
  <c r="G67" i="22" l="1"/>
  <c r="F67" i="22"/>
  <c r="B66" i="23"/>
  <c r="A66" i="23"/>
  <c r="B65" i="23"/>
  <c r="A65" i="23"/>
  <c r="B64" i="23"/>
  <c r="A64" i="23"/>
  <c r="B63" i="23"/>
  <c r="A63" i="23"/>
  <c r="B62" i="23"/>
  <c r="A62" i="23"/>
  <c r="B61" i="23"/>
  <c r="A61" i="23"/>
  <c r="B60" i="23"/>
  <c r="A60" i="23"/>
  <c r="B59" i="23"/>
  <c r="A59" i="23"/>
  <c r="B58" i="23"/>
  <c r="A58" i="23"/>
  <c r="B57" i="23"/>
  <c r="A57" i="23"/>
  <c r="B56" i="23"/>
  <c r="A56" i="23"/>
  <c r="B55" i="23"/>
  <c r="A55" i="23"/>
  <c r="B54" i="23"/>
  <c r="A54" i="23"/>
  <c r="B53" i="23"/>
  <c r="A53" i="23"/>
  <c r="B52" i="23"/>
  <c r="A52" i="23"/>
  <c r="B51" i="23"/>
  <c r="A51" i="23"/>
  <c r="B50" i="23"/>
  <c r="A50" i="23"/>
  <c r="B49" i="23"/>
  <c r="A49" i="23"/>
  <c r="B48" i="23"/>
  <c r="A48" i="23"/>
  <c r="B47" i="23"/>
  <c r="A47" i="23"/>
  <c r="B46" i="23"/>
  <c r="A46" i="23"/>
  <c r="B45" i="23"/>
  <c r="A45" i="23"/>
  <c r="B44" i="23"/>
  <c r="A44" i="23"/>
  <c r="B43" i="23"/>
  <c r="A43" i="23"/>
  <c r="B42" i="23"/>
  <c r="A42" i="23"/>
  <c r="B41" i="23"/>
  <c r="A41" i="23"/>
  <c r="B40" i="23"/>
  <c r="A40" i="23"/>
  <c r="B39" i="23"/>
  <c r="A39" i="23"/>
  <c r="B38" i="23"/>
  <c r="A38" i="23"/>
  <c r="B37" i="23"/>
  <c r="A37" i="23"/>
  <c r="B36" i="23"/>
  <c r="A36" i="23"/>
  <c r="B35" i="23"/>
  <c r="A35" i="23"/>
  <c r="B34" i="23"/>
  <c r="A34" i="23"/>
  <c r="B33" i="23"/>
  <c r="A33" i="23"/>
  <c r="B32" i="23"/>
  <c r="A32" i="23"/>
  <c r="B31" i="23"/>
  <c r="A31" i="23"/>
  <c r="B30" i="23"/>
  <c r="A30" i="23"/>
  <c r="B29" i="23"/>
  <c r="A29" i="23"/>
  <c r="B28" i="23"/>
  <c r="A28" i="23"/>
  <c r="B27" i="23"/>
  <c r="A27" i="23"/>
  <c r="B26" i="23"/>
  <c r="A26" i="23"/>
  <c r="B25" i="23"/>
  <c r="A25" i="23"/>
  <c r="B24" i="23"/>
  <c r="A24" i="23"/>
  <c r="B23" i="23"/>
  <c r="A23" i="23"/>
  <c r="B22" i="23"/>
  <c r="A22" i="23"/>
  <c r="B21" i="23"/>
  <c r="A21" i="23"/>
  <c r="B20" i="23"/>
  <c r="A20" i="23"/>
  <c r="B19" i="23"/>
  <c r="A19" i="23"/>
  <c r="B18" i="23"/>
  <c r="A18" i="23"/>
  <c r="B17" i="23"/>
  <c r="A17" i="23"/>
  <c r="B16" i="23"/>
  <c r="A16" i="23"/>
  <c r="B15" i="23"/>
  <c r="A15" i="23"/>
  <c r="B14" i="23"/>
  <c r="A14" i="23"/>
  <c r="B13" i="23"/>
  <c r="A13" i="23"/>
  <c r="B12" i="23"/>
  <c r="A12" i="23"/>
  <c r="B11" i="23"/>
  <c r="A11" i="23"/>
  <c r="B10" i="23"/>
  <c r="A10" i="23"/>
  <c r="B9" i="23"/>
  <c r="A9" i="23"/>
  <c r="B8" i="23"/>
  <c r="A8" i="23"/>
  <c r="B7" i="23"/>
  <c r="A7" i="23"/>
  <c r="B6" i="23"/>
  <c r="A6" i="23"/>
  <c r="B67" i="25"/>
  <c r="A67" i="25"/>
  <c r="B66" i="25"/>
  <c r="A66" i="25"/>
  <c r="B65" i="25"/>
  <c r="A65" i="25"/>
  <c r="B64" i="25"/>
  <c r="A64" i="25"/>
  <c r="B63" i="25"/>
  <c r="A63" i="25"/>
  <c r="B62" i="25"/>
  <c r="A62" i="25"/>
  <c r="B61" i="25"/>
  <c r="A61" i="25"/>
  <c r="B60" i="25"/>
  <c r="A60" i="25"/>
  <c r="B59" i="25"/>
  <c r="A59" i="25"/>
  <c r="B58" i="25"/>
  <c r="A58" i="25"/>
  <c r="B57" i="25"/>
  <c r="A57" i="25"/>
  <c r="B56" i="25"/>
  <c r="A56" i="25"/>
  <c r="B55" i="25"/>
  <c r="A55" i="25"/>
  <c r="B54" i="25"/>
  <c r="A54" i="25"/>
  <c r="B53" i="25"/>
  <c r="A53" i="25"/>
  <c r="B52" i="25"/>
  <c r="A52" i="25"/>
  <c r="B51" i="25"/>
  <c r="A51" i="25"/>
  <c r="B50" i="25"/>
  <c r="A50" i="25"/>
  <c r="B49" i="25"/>
  <c r="A49" i="25"/>
  <c r="B48" i="25"/>
  <c r="A48" i="25"/>
  <c r="B47" i="25"/>
  <c r="A47" i="25"/>
  <c r="B46" i="25"/>
  <c r="A46" i="25"/>
  <c r="B45" i="25"/>
  <c r="A45" i="25"/>
  <c r="B44" i="25"/>
  <c r="A44" i="25"/>
  <c r="B43" i="25"/>
  <c r="A43" i="25"/>
  <c r="B42" i="25"/>
  <c r="A42" i="25"/>
  <c r="B41" i="25"/>
  <c r="A41" i="25"/>
  <c r="B40" i="25"/>
  <c r="A40" i="25"/>
  <c r="B39" i="25"/>
  <c r="A39" i="25"/>
  <c r="B38" i="25"/>
  <c r="A38" i="25"/>
  <c r="B37" i="25"/>
  <c r="A37" i="25"/>
  <c r="B36" i="25"/>
  <c r="A36" i="25"/>
  <c r="B35" i="25"/>
  <c r="A35" i="25"/>
  <c r="B34" i="25"/>
  <c r="A34" i="25"/>
  <c r="B33" i="25"/>
  <c r="A33" i="25"/>
  <c r="B32" i="25"/>
  <c r="A32" i="25"/>
  <c r="B31" i="25"/>
  <c r="A31" i="25"/>
  <c r="B30" i="25"/>
  <c r="A30" i="25"/>
  <c r="B29" i="25"/>
  <c r="A29" i="25"/>
  <c r="B28" i="25"/>
  <c r="A28" i="25"/>
  <c r="B27" i="25"/>
  <c r="A27" i="25"/>
  <c r="B26" i="25"/>
  <c r="A26" i="25"/>
  <c r="B25" i="25"/>
  <c r="A25" i="25"/>
  <c r="B24" i="25"/>
  <c r="A24" i="25"/>
  <c r="B23" i="25"/>
  <c r="A23" i="25"/>
  <c r="B22" i="25"/>
  <c r="A22" i="25"/>
  <c r="B21" i="25"/>
  <c r="A21" i="25"/>
  <c r="B20" i="25"/>
  <c r="A20" i="25"/>
  <c r="B19" i="25"/>
  <c r="A19" i="25"/>
  <c r="B18" i="25"/>
  <c r="A18" i="25"/>
  <c r="B17" i="25"/>
  <c r="A17" i="25"/>
  <c r="B16" i="25"/>
  <c r="A16" i="25"/>
  <c r="B15" i="25"/>
  <c r="A15" i="25"/>
  <c r="B14" i="25"/>
  <c r="A14" i="25"/>
  <c r="B13" i="25"/>
  <c r="A13" i="25"/>
  <c r="B12" i="25"/>
  <c r="A12" i="25"/>
  <c r="B11" i="25"/>
  <c r="A11" i="25"/>
  <c r="B10" i="25"/>
  <c r="A10" i="25"/>
  <c r="B9" i="25"/>
  <c r="A9" i="25"/>
  <c r="B8" i="25"/>
  <c r="A8" i="25"/>
  <c r="B7" i="25"/>
  <c r="A7" i="25"/>
  <c r="B67" i="26"/>
  <c r="A67" i="26"/>
  <c r="B66" i="26"/>
  <c r="A66" i="26"/>
  <c r="B65" i="26"/>
  <c r="A65" i="26"/>
  <c r="B64" i="26"/>
  <c r="A64" i="26"/>
  <c r="B63" i="26"/>
  <c r="A63" i="26"/>
  <c r="B62" i="26"/>
  <c r="A62" i="26"/>
  <c r="B61" i="26"/>
  <c r="A61" i="26"/>
  <c r="B60" i="26"/>
  <c r="A60" i="26"/>
  <c r="B59" i="26"/>
  <c r="A59" i="26"/>
  <c r="B58" i="26"/>
  <c r="A58" i="26"/>
  <c r="B57" i="26"/>
  <c r="A57" i="26"/>
  <c r="B56" i="26"/>
  <c r="A56" i="26"/>
  <c r="B55" i="26"/>
  <c r="A55" i="26"/>
  <c r="B54" i="26"/>
  <c r="A54" i="26"/>
  <c r="B53" i="26"/>
  <c r="A53" i="26"/>
  <c r="B52" i="26"/>
  <c r="A52" i="26"/>
  <c r="B51" i="26"/>
  <c r="A51" i="26"/>
  <c r="B50" i="26"/>
  <c r="A50" i="26"/>
  <c r="B49" i="26"/>
  <c r="A49" i="26"/>
  <c r="B48" i="26"/>
  <c r="A48" i="26"/>
  <c r="B47" i="26"/>
  <c r="A47" i="26"/>
  <c r="B46" i="26"/>
  <c r="A46" i="26"/>
  <c r="B45" i="26"/>
  <c r="A45" i="26"/>
  <c r="B44" i="26"/>
  <c r="A44" i="26"/>
  <c r="B43" i="26"/>
  <c r="A43" i="26"/>
  <c r="B42" i="26"/>
  <c r="A42" i="26"/>
  <c r="B41" i="26"/>
  <c r="A41" i="26"/>
  <c r="B40" i="26"/>
  <c r="A40" i="26"/>
  <c r="B39" i="26"/>
  <c r="A39" i="26"/>
  <c r="B38" i="26"/>
  <c r="A38" i="26"/>
  <c r="B37" i="26"/>
  <c r="A37" i="26"/>
  <c r="B36" i="26"/>
  <c r="A36" i="26"/>
  <c r="B35" i="26"/>
  <c r="A35" i="26"/>
  <c r="B34" i="26"/>
  <c r="A34" i="26"/>
  <c r="B33" i="26"/>
  <c r="A33" i="26"/>
  <c r="B32" i="26"/>
  <c r="A32" i="26"/>
  <c r="B31" i="26"/>
  <c r="A31" i="26"/>
  <c r="B30" i="26"/>
  <c r="A30" i="26"/>
  <c r="B29" i="26"/>
  <c r="A29" i="26"/>
  <c r="B28" i="26"/>
  <c r="A28" i="26"/>
  <c r="B27" i="26"/>
  <c r="A27" i="26"/>
  <c r="B26" i="26"/>
  <c r="A26" i="26"/>
  <c r="B25" i="26"/>
  <c r="A25" i="26"/>
  <c r="B24" i="26"/>
  <c r="A24" i="26"/>
  <c r="B23" i="26"/>
  <c r="A23" i="26"/>
  <c r="B22" i="26"/>
  <c r="A22" i="26"/>
  <c r="B21" i="26"/>
  <c r="A21" i="26"/>
  <c r="B20" i="26"/>
  <c r="A20" i="26"/>
  <c r="B19" i="26"/>
  <c r="A19" i="26"/>
  <c r="B18" i="26"/>
  <c r="A18" i="26"/>
  <c r="B17" i="26"/>
  <c r="A17" i="26"/>
  <c r="B16" i="26"/>
  <c r="A16" i="26"/>
  <c r="B15" i="26"/>
  <c r="A15" i="26"/>
  <c r="B14" i="26"/>
  <c r="A14" i="26"/>
  <c r="B13" i="26"/>
  <c r="A13" i="26"/>
  <c r="B12" i="26"/>
  <c r="A12" i="26"/>
  <c r="B11" i="26"/>
  <c r="A11" i="26"/>
  <c r="B10" i="26"/>
  <c r="A10" i="26"/>
  <c r="B9" i="26"/>
  <c r="A9" i="26"/>
  <c r="B8" i="26"/>
  <c r="A8" i="26"/>
  <c r="B7" i="26"/>
  <c r="A7" i="26"/>
  <c r="B67" i="27"/>
  <c r="A67" i="27"/>
  <c r="B66" i="27"/>
  <c r="A66" i="27"/>
  <c r="B65" i="27"/>
  <c r="A65" i="27"/>
  <c r="B64" i="27"/>
  <c r="A64" i="27"/>
  <c r="B63" i="27"/>
  <c r="A63" i="27"/>
  <c r="B62" i="27"/>
  <c r="A62" i="27"/>
  <c r="B61" i="27"/>
  <c r="A61" i="27"/>
  <c r="B60" i="27"/>
  <c r="A60" i="27"/>
  <c r="B59" i="27"/>
  <c r="A59" i="27"/>
  <c r="B58" i="27"/>
  <c r="A58" i="27"/>
  <c r="B57" i="27"/>
  <c r="A57" i="27"/>
  <c r="B56" i="27"/>
  <c r="A56" i="27"/>
  <c r="B55" i="27"/>
  <c r="A55" i="27"/>
  <c r="B54" i="27"/>
  <c r="A54" i="27"/>
  <c r="B53" i="27"/>
  <c r="A53" i="27"/>
  <c r="B52" i="27"/>
  <c r="A52" i="27"/>
  <c r="B51" i="27"/>
  <c r="A51" i="27"/>
  <c r="B50" i="27"/>
  <c r="A50" i="27"/>
  <c r="B49" i="27"/>
  <c r="A49" i="27"/>
  <c r="B48" i="27"/>
  <c r="A48" i="27"/>
  <c r="B47" i="27"/>
  <c r="A47" i="27"/>
  <c r="B46" i="27"/>
  <c r="A46" i="27"/>
  <c r="B45" i="27"/>
  <c r="A45" i="27"/>
  <c r="B44" i="27"/>
  <c r="A44" i="27"/>
  <c r="B43" i="27"/>
  <c r="A43" i="27"/>
  <c r="B42" i="27"/>
  <c r="A42" i="27"/>
  <c r="B41" i="27"/>
  <c r="A41" i="27"/>
  <c r="B40" i="27"/>
  <c r="A40" i="27"/>
  <c r="B39" i="27"/>
  <c r="A39" i="27"/>
  <c r="B38" i="27"/>
  <c r="A38" i="27"/>
  <c r="B37" i="27"/>
  <c r="A37" i="27"/>
  <c r="B36" i="27"/>
  <c r="A36" i="27"/>
  <c r="B35" i="27"/>
  <c r="A35" i="27"/>
  <c r="B34" i="27"/>
  <c r="A34" i="27"/>
  <c r="B33" i="27"/>
  <c r="A33" i="27"/>
  <c r="B32" i="27"/>
  <c r="A32" i="27"/>
  <c r="B31" i="27"/>
  <c r="A31" i="27"/>
  <c r="B30" i="27"/>
  <c r="A30" i="27"/>
  <c r="B29" i="27"/>
  <c r="A29" i="27"/>
  <c r="B28" i="27"/>
  <c r="A28" i="27"/>
  <c r="B27" i="27"/>
  <c r="A27" i="27"/>
  <c r="B26" i="27"/>
  <c r="A26" i="27"/>
  <c r="B25" i="27"/>
  <c r="A25" i="27"/>
  <c r="B24" i="27"/>
  <c r="A24" i="27"/>
  <c r="B23" i="27"/>
  <c r="A23" i="27"/>
  <c r="B22" i="27"/>
  <c r="A22" i="27"/>
  <c r="B21" i="27"/>
  <c r="A21" i="27"/>
  <c r="B20" i="27"/>
  <c r="A20" i="27"/>
  <c r="B19" i="27"/>
  <c r="A19" i="27"/>
  <c r="B18" i="27"/>
  <c r="A18" i="27"/>
  <c r="B17" i="27"/>
  <c r="A17" i="27"/>
  <c r="B16" i="27"/>
  <c r="A16" i="27"/>
  <c r="B15" i="27"/>
  <c r="A15" i="27"/>
  <c r="B14" i="27"/>
  <c r="A14" i="27"/>
  <c r="B13" i="27"/>
  <c r="A13" i="27"/>
  <c r="B12" i="27"/>
  <c r="A12" i="27"/>
  <c r="B11" i="27"/>
  <c r="A11" i="27"/>
  <c r="B10" i="27"/>
  <c r="A10" i="27"/>
  <c r="B9" i="27"/>
  <c r="A9" i="27"/>
  <c r="B8" i="27"/>
  <c r="A8" i="27"/>
  <c r="B7" i="27"/>
  <c r="A7" i="27"/>
  <c r="B67" i="29" l="1"/>
  <c r="A67" i="29"/>
  <c r="B66" i="29"/>
  <c r="A66" i="29"/>
  <c r="B65" i="29"/>
  <c r="A65" i="29"/>
  <c r="B64" i="29"/>
  <c r="A64" i="29"/>
  <c r="B63" i="29"/>
  <c r="A63" i="29"/>
  <c r="B62" i="29"/>
  <c r="A62" i="29"/>
  <c r="B61" i="29"/>
  <c r="A61" i="29"/>
  <c r="B60" i="29"/>
  <c r="A60" i="29"/>
  <c r="B59" i="29"/>
  <c r="A59" i="29"/>
  <c r="B58" i="29"/>
  <c r="A58" i="29"/>
  <c r="B57" i="29"/>
  <c r="A57" i="29"/>
  <c r="B56" i="29"/>
  <c r="A56" i="29"/>
  <c r="B55" i="29"/>
  <c r="A55" i="29"/>
  <c r="B54" i="29"/>
  <c r="A54" i="29"/>
  <c r="B53" i="29"/>
  <c r="A53" i="29"/>
  <c r="B52" i="29"/>
  <c r="A52" i="29"/>
  <c r="B51" i="29"/>
  <c r="A51" i="29"/>
  <c r="B50" i="29"/>
  <c r="A50" i="29"/>
  <c r="B49" i="29"/>
  <c r="A49" i="29"/>
  <c r="B48" i="29"/>
  <c r="A48" i="29"/>
  <c r="B47" i="29"/>
  <c r="A47" i="29"/>
  <c r="B46" i="29"/>
  <c r="A46" i="29"/>
  <c r="B45" i="29"/>
  <c r="A45" i="29"/>
  <c r="B44" i="29"/>
  <c r="A44" i="29"/>
  <c r="B43" i="29"/>
  <c r="A43" i="29"/>
  <c r="B42" i="29"/>
  <c r="A42" i="29"/>
  <c r="B41" i="29"/>
  <c r="A41" i="29"/>
  <c r="B40" i="29"/>
  <c r="A40" i="29"/>
  <c r="B39" i="29"/>
  <c r="A39" i="29"/>
  <c r="B38" i="29"/>
  <c r="A38" i="29"/>
  <c r="B37" i="29"/>
  <c r="A37" i="29"/>
  <c r="B36" i="29"/>
  <c r="A36" i="29"/>
  <c r="B35" i="29"/>
  <c r="A35" i="29"/>
  <c r="B34" i="29"/>
  <c r="A34" i="29"/>
  <c r="B33" i="29"/>
  <c r="A33" i="29"/>
  <c r="B32" i="29"/>
  <c r="A32" i="29"/>
  <c r="B31" i="29"/>
  <c r="A31" i="29"/>
  <c r="B30" i="29"/>
  <c r="A30" i="29"/>
  <c r="B29" i="29"/>
  <c r="A29" i="29"/>
  <c r="B28" i="29"/>
  <c r="A28" i="29"/>
  <c r="B27" i="29"/>
  <c r="A27" i="29"/>
  <c r="B26" i="29"/>
  <c r="A26" i="29"/>
  <c r="B25" i="29"/>
  <c r="A25" i="29"/>
  <c r="B24" i="29"/>
  <c r="A24" i="29"/>
  <c r="B23" i="29"/>
  <c r="A23" i="29"/>
  <c r="B22" i="29"/>
  <c r="A22" i="29"/>
  <c r="B21" i="29"/>
  <c r="A21" i="29"/>
  <c r="B20" i="29"/>
  <c r="A20" i="29"/>
  <c r="B19" i="29"/>
  <c r="A19" i="29"/>
  <c r="B18" i="29"/>
  <c r="A18" i="29"/>
  <c r="B17" i="29"/>
  <c r="A17" i="29"/>
  <c r="B16" i="29"/>
  <c r="A16" i="29"/>
  <c r="B15" i="29"/>
  <c r="A15" i="29"/>
  <c r="B14" i="29"/>
  <c r="A14" i="29"/>
  <c r="B13" i="29"/>
  <c r="A13" i="29"/>
  <c r="B12" i="29"/>
  <c r="A12" i="29"/>
  <c r="B11" i="29"/>
  <c r="A11" i="29"/>
  <c r="B10" i="29"/>
  <c r="A10" i="29"/>
  <c r="B9" i="29"/>
  <c r="A9" i="29"/>
  <c r="B8" i="29"/>
  <c r="A8" i="29"/>
  <c r="B7" i="29"/>
  <c r="A7" i="29"/>
</calcChain>
</file>

<file path=xl/sharedStrings.xml><?xml version="1.0" encoding="utf-8"?>
<sst xmlns="http://schemas.openxmlformats.org/spreadsheetml/2006/main" count="1838" uniqueCount="296">
  <si>
    <t>МАКС-М</t>
  </si>
  <si>
    <t>Наименование медицинской организации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</si>
  <si>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</si>
  <si>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</si>
  <si>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</si>
  <si>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</si>
  <si>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тыс.руб.</t>
  </si>
  <si>
    <t>руб.</t>
  </si>
  <si>
    <t>1 квартал 2018 г.</t>
  </si>
  <si>
    <t>2 квартал 2018 г.</t>
  </si>
  <si>
    <t>3 квартал 2018 г.</t>
  </si>
  <si>
    <t>СОГАЗ-МЕД</t>
  </si>
  <si>
    <t>ВТБ МС</t>
  </si>
  <si>
    <t>ИНГОССТРАХ-М</t>
  </si>
  <si>
    <t>4 квартал 2018 г.</t>
  </si>
  <si>
    <t>ГАУЗ "ГКБ №4" г. Оренбурга</t>
  </si>
  <si>
    <t>ГАУЗ "ГКБ №4" г. Оренбрга</t>
  </si>
  <si>
    <t>ВМП травматология и ортопедия 46</t>
  </si>
  <si>
    <t>ИТОГО</t>
  </si>
  <si>
    <t>ВМП травматология и ортопедия 43</t>
  </si>
  <si>
    <t>ВМП травматология и ортопедия 44</t>
  </si>
  <si>
    <t>ВМП комбустиология 10</t>
  </si>
  <si>
    <t>КАПИТАЛ МС</t>
  </si>
  <si>
    <t>Расчет лимитов подушевого финансирования амбулаторно-поликлинической помощи на Ноябрь 2018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</si>
  <si>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</si>
  <si>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</si>
  <si>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</si>
  <si>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</si>
  <si>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</si>
  <si>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</si>
  <si>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РГС - МЕДИЦИНА</t>
  </si>
  <si>
    <t>ИНГОССТРАХ-МС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</si>
  <si>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</si>
  <si>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</si>
  <si>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</si>
  <si>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</si>
  <si>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</si>
  <si>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</si>
  <si>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</si>
  <si>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</si>
  <si>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</si>
  <si>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</si>
  <si>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</si>
  <si>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</si>
  <si>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</si>
  <si>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</si>
  <si>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</si>
  <si>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</si>
  <si>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</si>
  <si>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</si>
  <si>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</si>
  <si>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</si>
  <si>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</si>
  <si>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</si>
  <si>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</si>
  <si>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</si>
  <si>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</si>
  <si>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</si>
  <si>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</si>
  <si>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</si>
  <si>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</si>
  <si>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</si>
  <si>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</si>
  <si>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</si>
  <si>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</si>
  <si>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</si>
  <si>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</si>
  <si>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</si>
  <si>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</si>
  <si>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</si>
  <si>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</si>
  <si>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</si>
  <si>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</si>
  <si>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</si>
  <si>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</si>
  <si>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</si>
  <si>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</si>
  <si>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</si>
  <si>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</si>
  <si>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</si>
  <si>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</si>
  <si>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</si>
  <si>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</si>
  <si>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</si>
  <si>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</si>
  <si>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</si>
  <si>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</si>
  <si>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</si>
  <si>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</si>
  <si>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</si>
  <si>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</si>
  <si>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</si>
  <si>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</si>
  <si>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</si>
  <si>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</si>
  <si>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</si>
  <si>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</si>
  <si>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</si>
  <si>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</si>
  <si>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</si>
  <si>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</si>
  <si>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</si>
  <si>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</si>
  <si>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</si>
  <si>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</si>
  <si>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</si>
  <si>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</si>
  <si>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</si>
  <si>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/>
  </si>
  <si>
    <t>Оценка долевого объёма посещений с профилактической целью от общего количества амбулаторно-поликлинических посещений.*</t>
  </si>
  <si>
    <t>Оценка охвата диспансеризацией взрослого и детского  населения*.</t>
  </si>
  <si>
    <t>* целевой показатель охвата на взрослых за 10 мес. 2018 года составляет - 0,8292
* целевой показатель охвата на детей за 10 мес. 2018 года составляет - 0,832
** результат со значением "1" отражает наличие случаев АП в отношении умерших граждан.</t>
  </si>
  <si>
    <t>Оценка уровня обращений в неотложной форме.*</t>
  </si>
  <si>
    <t>Частота вызовов скорой помощи ПН*</t>
  </si>
  <si>
    <t>Уровень госпитализации ПН в стационар от общей численности ПН*</t>
  </si>
  <si>
    <t xml:space="preserve">* при нормативе на год - 0,149 госпитализаций на 1 жителя (взрослые), целевой показатель за 10 мес. 2018 года составляет - 0,1242 госпитализаций на 1 жителя (взрослые);
* при нормативе на год - 0,158 госпитализаций на 1 жителя (дети), целевой показатель за 10 мес. 2018 года составляет - 0,1317 госпитализаций на 1 жителя (дети);
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</si>
  <si>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</si>
  <si>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( 1), наибольшего результата в расчетном 10 месяцев 2018 года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</si>
  <si>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</si>
  <si>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</si>
  <si>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</si>
  <si>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</si>
  <si>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</si>
  <si>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</si>
  <si>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</si>
  <si>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</si>
  <si>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</si>
  <si>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</si>
  <si>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</si>
  <si>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</si>
  <si>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</si>
  <si>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</si>
  <si>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</si>
  <si>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</si>
  <si>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</si>
  <si>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</si>
  <si>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Среднеобласной показатель</t>
  </si>
  <si>
    <t>* при нормативе на год - 5,559 посещений на 1 жителя (взрослые), целевой показатель за 10 мес. 2018 года составляет -4,6325 посещений на 1 жителя (взрослые)
* при нормативе на год - 11,887 посещений на 1 жителя (дети), целевой показатель за 10 мес. 2018 года составляет -9,9058 посещений на 1 жителя (дети)
** результат со значением "1" отражает наличие случаев АП в отношении умерших граждан.</t>
  </si>
  <si>
    <t>* в общем количестве посещений - нормативная доля посещений в 2018 году на взрослых составляет 0,269.
* в общем количестве посещений - нормативная доля посещений в 2018 году на детей составляет 0,413.
** результат со значением "1" отражает наличие случаев АП в отношении умерших граждан.</t>
  </si>
  <si>
    <t>* при нормативе на год - 0,5129 посещений на 1 жителя (взрослые), целевой показатель за 10 мес. 2018 года составляет - 0,4274 посещений на 1 жителя (взрослые); 
* при нормативе на год - 0,7319 посещений на 1 жителя (дети), целевой показатель за 10 мес. 2018 года составляет - 0,6099 посещений на 1 жителя (дети); 
** результат со значением "1" отражает наличие случаев АП в отношении умерших граждан.</t>
  </si>
  <si>
    <t xml:space="preserve">* при нормативе на год - 0,304 вызова на 1 жителя (взрослые), целевой показатель за 10 мес. 2018 года составляет - 0,2533 вызова на 1 жителя (взрослые); 
* при нормативе на год - 0,286 вызова на 1 жителя (дети), целевой показатель за 10 мес. 2018 года составляет - 0,2383 вызова на 1 жителя (дети); 
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</si>
  <si>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</si>
  <si>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</si>
  <si>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</si>
  <si>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</si>
  <si>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</si>
  <si>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</si>
  <si>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 xml:space="preserve">Расчет суммы премии, подлежащей распределению  по итогам работы медицинских организаций - балансодержателей за  Октябрь 2018 года </t>
  </si>
  <si>
    <t>Наименование МО</t>
  </si>
  <si>
    <t>Остаток премиального фонда по МО-балансодержателям за Сентябрь 2018г. после оценки результатов и выплаты СМО, рублей</t>
  </si>
  <si>
    <t>Сумма премиального фонда за  Октябрь 2018г., рублей</t>
  </si>
  <si>
    <t xml:space="preserve">Итого премиальный фонд к распределению 
по итогам работы за  Октябрь 2018г.,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</si>
  <si>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</si>
  <si>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</si>
  <si>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</si>
  <si>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</si>
  <si>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"Капитал МС" В Оренб.обл.</t>
  </si>
  <si>
    <t>Ф-л ООО "РГС-МЕДИЦИНА"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</si>
  <si>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</si>
  <si>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</si>
  <si>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</si>
  <si>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</si>
  <si>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</si>
  <si>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</si>
  <si>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</si>
  <si>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</si>
  <si>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</si>
  <si>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</si>
  <si>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</si>
  <si>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</si>
  <si>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</si>
  <si>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</si>
  <si>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</si>
  <si>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</si>
  <si>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</si>
  <si>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</si>
  <si>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</si>
  <si>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</si>
  <si>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</si>
  <si>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</si>
  <si>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</si>
  <si>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</si>
  <si>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</si>
  <si>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</si>
  <si>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</si>
  <si>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</si>
  <si>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</si>
  <si>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</si>
  <si>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</si>
  <si>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</si>
  <si>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</si>
  <si>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</si>
  <si>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</si>
  <si>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</si>
  <si>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</si>
  <si>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</si>
  <si>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</si>
  <si>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</si>
  <si>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</si>
  <si>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</si>
  <si>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</si>
  <si>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</si>
  <si>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</si>
  <si>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</si>
  <si>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</si>
  <si>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</si>
  <si>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</si>
  <si>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</si>
  <si>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</si>
  <si>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</si>
  <si>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</si>
  <si>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</si>
  <si>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</si>
  <si>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</si>
  <si>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</si>
  <si>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</si>
  <si>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</si>
  <si>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</si>
  <si>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</si>
  <si>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Расчет премиальных сумм по итогам работы амбулаторной службы медицинских организаций – балансодержателей 
за  Октябрь 2018 года в разрезе страховых медицинских организаций</t>
  </si>
  <si>
    <t xml:space="preserve">Премиальный фонд к распределению 
по итогам работы за  Октябрь 2018г.,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</si>
  <si>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</si>
  <si>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Октябрь 2018г., рублей </t>
  </si>
  <si>
    <t>Ф-л ООО "Капитал МС" В Оренбургской области</t>
  </si>
  <si>
    <t>Вид МП</t>
  </si>
  <si>
    <t xml:space="preserve"> Корректировка объемов предоставления  медицинской помощи АПП при заболеваниях  (МРФ) (амбулаторный гемодиализ) по МО  на 2018 год</t>
  </si>
  <si>
    <t>ГБУЗ "ББСМП"</t>
  </si>
  <si>
    <t>АПП (МРФ)</t>
  </si>
  <si>
    <t>ГАУЗ "БСМП" г.Новотроицка</t>
  </si>
  <si>
    <t>ООО "Б.Браун Авитум Руссланд Клиникс"</t>
  </si>
  <si>
    <t>ООО "Медикал сервис компани Восток"</t>
  </si>
  <si>
    <t>Корректировка объемов предоставления  высокотехнологичной  медицинской помощи на 2018 год по инициативе МЗ Оренбургской области.</t>
  </si>
  <si>
    <t>ГАУЗ "ООКБ"</t>
  </si>
  <si>
    <t>Стационар  (МРФ)</t>
  </si>
  <si>
    <t>ОРЕНБУРГ ФИЛ. МНТК "МИКРОХИРУРГИЯ ГЛАЗА"</t>
  </si>
  <si>
    <r>
      <t>Приложение 5.1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25 от 29.11.2018 г.</t>
    </r>
  </si>
  <si>
    <t xml:space="preserve">Приложение 5 к протоколу заседания  Комиссии по разработке ТП ОМС №25 от 29.11.2018г.   </t>
  </si>
  <si>
    <r>
      <t>Приложение 4.1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25 от 29.11.2018 г.</t>
    </r>
  </si>
  <si>
    <t xml:space="preserve">Приложение 4 к протоколу заседания  Комиссии по разработке ТП ОМС №25 от 29.11.2018г.   </t>
  </si>
  <si>
    <r>
      <t>Приложение 3.1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25 от 29.11.2018 г.</t>
    </r>
  </si>
  <si>
    <t xml:space="preserve">Приложение 3 к протоколу заседания  Комиссии по разработке ТП ОМС №25 от 29.11.2018г.   </t>
  </si>
  <si>
    <t xml:space="preserve">Приложение 2 к протоколу заседания  Комиссии по разработке ТП ОМС №25 от 29.11.2018г.   </t>
  </si>
  <si>
    <t xml:space="preserve">Приложение 1.11 к протоколу заседания  Комиссии по разработке ТП ОМС №25 от 29.11.2018г.   </t>
  </si>
  <si>
    <t xml:space="preserve">Приложение 1.10 к протоколу заседания  Комиссии по разработке ТП ОМС №25 от 29.11.2018г.   </t>
  </si>
  <si>
    <t xml:space="preserve">Приложение 1.9 к протоколу заседания  Комиссии по разработке ТП ОМС №25 от 29.11.2018г.   </t>
  </si>
  <si>
    <t xml:space="preserve">Приложение 1.8 к протоколу заседания  Комиссии по разработке ТП ОМС №25 от 29.11.2018г.   </t>
  </si>
  <si>
    <t xml:space="preserve">Приложение 1.7 к протоколу заседания  Комиссии по разработке ТП ОМС №25 от 29.11.2018г.   </t>
  </si>
  <si>
    <t xml:space="preserve">Приложение 1.6 к протоколу заседания  Комиссии по разработке ТП ОМС №25 от 29.11.2018г.   </t>
  </si>
  <si>
    <t xml:space="preserve">Приложение 1.5 к протоколу заседания  Комиссии по разработке ТП ОМС №25 от 29.11.2018г.   </t>
  </si>
  <si>
    <t xml:space="preserve">Приложение 1.4 к протоколу заседания  Комиссии по разработке ТП ОМС №25 от 29.11.2018г.   </t>
  </si>
  <si>
    <t xml:space="preserve">Приложение 1.3 к протоколу заседания  Комиссии по разработке ТП ОМС №25 от 29.11.2018г.   </t>
  </si>
  <si>
    <t xml:space="preserve">Приложение 1.2 к протоколу заседания  Комиссии по разработке ТП ОМС №25 от 29.11.2018г.   </t>
  </si>
  <si>
    <t>ВМП Абдоминальная хирургия 2</t>
  </si>
  <si>
    <t>ВМП Торакальная хирургия 41</t>
  </si>
  <si>
    <t>ВМП Торакальная хирургия 42</t>
  </si>
  <si>
    <t>ВМП Оториноларингология 23</t>
  </si>
  <si>
    <t>ВМП Челюстно-лицевая хирургия 50</t>
  </si>
  <si>
    <t>ВМП Сердечно-сосудистая хирургия 31</t>
  </si>
  <si>
    <t>ВМП Сердечно-сосудистая хирургия 32</t>
  </si>
  <si>
    <t>ВМП Сердечно-сосудистая хирургия 33</t>
  </si>
  <si>
    <t>ВМП Сердечно-сосудистая хирургия 34</t>
  </si>
  <si>
    <t>ВМП Сердечно-сосудистая хирургия 35</t>
  </si>
  <si>
    <t>ВМП Сердечно-сосудистая хирургия 36</t>
  </si>
  <si>
    <t>ВМП Онкология 20</t>
  </si>
  <si>
    <t>ОРЕНБУРГ ОДКБ</t>
  </si>
  <si>
    <t>ВМП Педиатрия 27</t>
  </si>
  <si>
    <t>Всего по МО</t>
  </si>
  <si>
    <t>ГБУЗ "Шарлыкская РБ"</t>
  </si>
  <si>
    <t>Оренбургский филиал МНТК "Микрохирургия глаза"</t>
  </si>
  <si>
    <t>Корректировка объемов предоставления стационарной медицинской помощи   (МРФ)  в рамках программы ОМС на 2018 год для ГАУЗ "ООКБ", Оренбургский филиал ФГАУ "НМИЦ "МНТК "Микрохирургия глаза", ГБУЗ "Шарлыкская РБ", ГБУЗ "Октябрьская РБ"  по ходатайствам МО.</t>
  </si>
  <si>
    <t>ГБУЗ "Октябрьская РБ"</t>
  </si>
  <si>
    <t>ГБУЗ "ГБ" г.Соль-Илецк</t>
  </si>
  <si>
    <t>ГАУЗ "Оренбургская областная клиническая больница №2"</t>
  </si>
  <si>
    <t>Дневной стационар  (МРФ)</t>
  </si>
  <si>
    <t>ГАУЗ "Городская больница" № 5 г.Орска</t>
  </si>
  <si>
    <t>Дневной стационар  (МУН)</t>
  </si>
  <si>
    <t>ГАУЗ  "Городская клиническая больница № 2" г.Оренбурга</t>
  </si>
  <si>
    <t>тариф ДС, руб.</t>
  </si>
  <si>
    <t xml:space="preserve">Приложение 6 к протоколу заседания  Комиссии по разработке ТП ОМС №25 от 29.11.2018г.   </t>
  </si>
  <si>
    <r>
      <t>Приложение 6.1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25 от 29.11.2018 г.</t>
    </r>
  </si>
  <si>
    <t>Корректировка объемов предоставления стационарозамещающей медицинской помощи (МРФ, МУН) на 2018 год для ГАУЗ "ООКБ №2", ГАУЗ "ГБ" № 5 г.Орска и ГАУЗ  "ГКБ № 2" г.Оренбурга по ходатайствам МО.</t>
  </si>
  <si>
    <t>Корректировка объемов предоставления  медицинской помощи в АПП (Центр здоровья, МРФ) в рамках программы ОМС на 2018 год  по ходатайствам МО</t>
  </si>
  <si>
    <t>Утверждено на 2018 год</t>
  </si>
  <si>
    <t>Корректировка</t>
  </si>
  <si>
    <t>Утвердить с учетом корректировки</t>
  </si>
  <si>
    <t>При заболеваниях  (Центр здоровья, МРФ)</t>
  </si>
  <si>
    <t>ГАУЗ "Городская больница №1" г.Орска</t>
  </si>
  <si>
    <t>При заболеваниях (Центр здоровья, МРФ)</t>
  </si>
  <si>
    <t xml:space="preserve">Приложение 7 к протоколу заседания  Комиссии по разработке ТП ОМС №25 от 29.11.2018г.   </t>
  </si>
  <si>
    <t>ОРЕНБУРГ ГАУЗ ГКБ  №2</t>
  </si>
  <si>
    <t xml:space="preserve">ГАУЗ "ГКБ им. Н.И. Пирогова" </t>
  </si>
  <si>
    <t>ГБУЗ "ГКБ№ 5" г.Оренбурга</t>
  </si>
  <si>
    <t>ГБУЗ "ООЦМП"</t>
  </si>
  <si>
    <t>Корректировка объемов предоставления  медицинской помощи в АПП (Центр здоровья, МРФ)  на 2018 год  по ходатайствам МО</t>
  </si>
  <si>
    <r>
      <t>Приложение 7.1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25 от 29.11.2018 г.</t>
    </r>
  </si>
  <si>
    <t xml:space="preserve">Приложение 1.1 к протоколу заседания  Комиссии по разработке ТП ОМС №25 от 29.11.2018г.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</si>
</sst>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0.0000"/>
    <numFmt numFmtId="165" formatCode="#,##0.0000"/>
    <numFmt numFmtId="166" formatCode="0.000"/>
    <numFmt numFmtId="167" formatCode="0.0"/>
    <numFmt numFmtId="168" formatCode="#,##0\ _₽"/>
    <numFmt numFmtId="169" formatCode="#,##0.00\ _₽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</font>
    <font>
      <sz val="8"/>
      <name val="Arial"/>
      <family val="2"/>
      <charset val="1"/>
    </font>
    <font>
      <b/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b/>
      <sz val="8"/>
      <name val="Arial"/>
      <family val="2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indexed="8"/>
      <name val="Arial"/>
      <family val="2"/>
      <charset val="204"/>
    </font>
    <font>
      <sz val="8"/>
      <color theme="1"/>
      <name val="Calibri"/>
      <family val="2"/>
      <scheme val="minor"/>
    </font>
    <font>
      <b/>
      <sz val="12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19" fillId="0" borderId="0"/>
    <xf numFmtId="43" fontId="3" fillId="0" borderId="0" applyFont="0" applyFill="0" applyBorder="0" applyAlignment="0" applyProtection="0"/>
    <xf numFmtId="0" fontId="22" fillId="0" borderId="0"/>
    <xf numFmtId="0" fontId="1" fillId="0" borderId="0"/>
  </cellStyleXfs>
  <cellXfs count="371">
    <xf numFmtId="0" fontId="0" fillId="0" borderId="0" xfId="0"/>
    <xf numFmtId="0" fontId="9" fillId="0" borderId="0" xfId="1" applyFont="1"/>
    <xf numFmtId="0" fontId="7" fillId="0" borderId="0" xfId="0" applyNumberFormat="1" applyFont="1" applyAlignment="1">
      <alignment wrapText="1"/>
    </xf>
    <xf numFmtId="0" fontId="3" fillId="0" borderId="0" xfId="1"/>
    <xf numFmtId="0" fontId="11" fillId="0" borderId="0" xfId="1" applyFont="1" applyAlignment="1">
      <alignment vertical="center" wrapText="1"/>
    </xf>
    <xf numFmtId="0" fontId="8" fillId="0" borderId="0" xfId="1" applyFont="1"/>
    <xf numFmtId="3" fontId="12" fillId="0" borderId="2" xfId="1" applyNumberFormat="1" applyFont="1" applyBorder="1" applyAlignment="1">
      <alignment horizontal="right" vertical="center" wrapText="1"/>
    </xf>
    <xf numFmtId="0" fontId="14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right" vertical="center" wrapText="1"/>
    </xf>
    <xf numFmtId="4" fontId="17" fillId="0" borderId="2" xfId="1" applyNumberFormat="1" applyFont="1" applyBorder="1" applyAlignment="1">
      <alignment horizontal="right" vertical="center" wrapText="1"/>
    </xf>
    <xf numFmtId="0" fontId="4" fillId="0" borderId="2" xfId="1" applyFont="1" applyBorder="1" applyAlignment="1">
      <alignment horizontal="left" vertical="center" wrapText="1"/>
    </xf>
    <xf numFmtId="0" fontId="18" fillId="0" borderId="2" xfId="1" applyFont="1" applyBorder="1" applyAlignment="1">
      <alignment horizontal="right" vertical="center" wrapText="1"/>
    </xf>
    <xf numFmtId="4" fontId="18" fillId="0" borderId="2" xfId="1" applyNumberFormat="1" applyFont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4" fontId="12" fillId="0" borderId="2" xfId="1" applyNumberFormat="1" applyFont="1" applyBorder="1" applyAlignment="1">
      <alignment horizontal="right" vertical="center" wrapText="1"/>
    </xf>
    <xf numFmtId="0" fontId="20" fillId="0" borderId="1" xfId="1" applyFont="1" applyBorder="1" applyAlignment="1">
      <alignment vertical="center" wrapText="1"/>
    </xf>
    <xf numFmtId="3" fontId="20" fillId="0" borderId="2" xfId="1" applyNumberFormat="1" applyFont="1" applyBorder="1" applyAlignment="1">
      <alignment horizontal="right" vertical="center" wrapText="1"/>
    </xf>
    <xf numFmtId="4" fontId="20" fillId="0" borderId="2" xfId="1" applyNumberFormat="1" applyFont="1" applyBorder="1" applyAlignment="1">
      <alignment horizontal="right" vertical="center" wrapText="1"/>
    </xf>
    <xf numFmtId="0" fontId="8" fillId="0" borderId="0" xfId="0" applyNumberFormat="1" applyFont="1" applyAlignment="1">
      <alignment wrapText="1"/>
    </xf>
    <xf numFmtId="0" fontId="15" fillId="3" borderId="4" xfId="0" applyFont="1" applyFill="1" applyBorder="1" applyAlignment="1">
      <alignment horizontal="left" vertical="center" wrapText="1"/>
    </xf>
    <xf numFmtId="1" fontId="16" fillId="3" borderId="2" xfId="0" applyNumberFormat="1" applyFont="1" applyFill="1" applyBorder="1" applyAlignment="1">
      <alignment horizontal="right" vertical="center" wrapText="1"/>
    </xf>
    <xf numFmtId="4" fontId="16" fillId="3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3" fontId="0" fillId="4" borderId="2" xfId="0" applyNumberFormat="1" applyFont="1" applyFill="1" applyBorder="1" applyAlignment="1">
      <alignment horizontal="right" vertical="center"/>
    </xf>
    <xf numFmtId="3" fontId="0" fillId="5" borderId="2" xfId="0" applyNumberFormat="1" applyFont="1" applyFill="1" applyBorder="1" applyAlignment="1">
      <alignment horizontal="right" vertical="center"/>
    </xf>
    <xf numFmtId="1" fontId="0" fillId="4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/>
    <xf numFmtId="164" fontId="7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/>
    <xf numFmtId="164" fontId="0" fillId="0" borderId="0" xfId="0" applyNumberFormat="1"/>
    <xf numFmtId="0" fontId="7" fillId="0" borderId="0" xfId="0" applyFont="1" applyAlignment="1">
      <alignment vertical="top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wrapText="1"/>
    </xf>
    <xf numFmtId="3" fontId="7" fillId="0" borderId="2" xfId="0" applyNumberFormat="1" applyFont="1" applyBorder="1"/>
    <xf numFmtId="164" fontId="7" fillId="0" borderId="2" xfId="0" applyNumberFormat="1" applyFont="1" applyBorder="1"/>
    <xf numFmtId="1" fontId="7" fillId="0" borderId="2" xfId="0" applyNumberFormat="1" applyFont="1" applyBorder="1"/>
    <xf numFmtId="164" fontId="7" fillId="0" borderId="2" xfId="0" applyNumberFormat="1" applyFont="1" applyFill="1" applyBorder="1"/>
    <xf numFmtId="0" fontId="25" fillId="0" borderId="2" xfId="0" applyFont="1" applyBorder="1" applyAlignment="1">
      <alignment horizontal="right"/>
    </xf>
    <xf numFmtId="0" fontId="25" fillId="0" borderId="2" xfId="0" applyFont="1" applyBorder="1" applyAlignment="1">
      <alignment horizontal="right" wrapText="1"/>
    </xf>
    <xf numFmtId="3" fontId="25" fillId="0" borderId="2" xfId="0" applyNumberFormat="1" applyFont="1" applyBorder="1" applyAlignment="1">
      <alignment horizontal="right"/>
    </xf>
    <xf numFmtId="164" fontId="25" fillId="0" borderId="2" xfId="0" applyNumberFormat="1" applyFont="1" applyBorder="1" applyAlignment="1">
      <alignment horizontal="right"/>
    </xf>
    <xf numFmtId="164" fontId="23" fillId="0" borderId="2" xfId="0" applyNumberFormat="1" applyFont="1" applyBorder="1" applyAlignment="1">
      <alignment horizontal="right"/>
    </xf>
    <xf numFmtId="1" fontId="23" fillId="0" borderId="2" xfId="0" applyNumberFormat="1" applyFont="1" applyBorder="1" applyAlignment="1">
      <alignment horizontal="right"/>
    </xf>
    <xf numFmtId="0" fontId="23" fillId="0" borderId="2" xfId="0" applyFont="1" applyBorder="1" applyAlignment="1">
      <alignment horizontal="right"/>
    </xf>
    <xf numFmtId="1" fontId="0" fillId="0" borderId="0" xfId="0" applyNumberFormat="1"/>
    <xf numFmtId="164" fontId="7" fillId="0" borderId="3" xfId="0" applyNumberFormat="1" applyFont="1" applyBorder="1" applyAlignment="1">
      <alignment wrapText="1"/>
    </xf>
    <xf numFmtId="1" fontId="7" fillId="0" borderId="0" xfId="0" applyNumberFormat="1" applyFont="1" applyAlignment="1">
      <alignment wrapText="1"/>
    </xf>
    <xf numFmtId="1" fontId="7" fillId="0" borderId="0" xfId="0" applyNumberFormat="1" applyFont="1"/>
    <xf numFmtId="1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164" fontId="7" fillId="0" borderId="2" xfId="0" applyNumberFormat="1" applyFont="1" applyFill="1" applyBorder="1" applyAlignment="1"/>
    <xf numFmtId="164" fontId="25" fillId="0" borderId="2" xfId="0" applyNumberFormat="1" applyFont="1" applyFill="1" applyBorder="1" applyAlignment="1"/>
    <xf numFmtId="0" fontId="7" fillId="0" borderId="0" xfId="0" applyFont="1" applyAlignment="1"/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165" fontId="25" fillId="0" borderId="2" xfId="0" applyNumberFormat="1" applyFont="1" applyBorder="1" applyAlignment="1">
      <alignment horizontal="right"/>
    </xf>
    <xf numFmtId="2" fontId="7" fillId="0" borderId="0" xfId="0" applyNumberFormat="1" applyFont="1" applyAlignment="1">
      <alignment wrapText="1"/>
    </xf>
    <xf numFmtId="3" fontId="7" fillId="0" borderId="0" xfId="0" applyNumberFormat="1" applyFont="1"/>
    <xf numFmtId="10" fontId="7" fillId="0" borderId="0" xfId="0" applyNumberFormat="1" applyFont="1"/>
    <xf numFmtId="0" fontId="7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26" fillId="0" borderId="2" xfId="5" applyNumberFormat="1" applyFont="1" applyBorder="1" applyAlignment="1">
      <alignment horizontal="left" wrapText="1"/>
    </xf>
    <xf numFmtId="0" fontId="26" fillId="0" borderId="2" xfId="5" applyNumberFormat="1" applyFont="1" applyBorder="1" applyAlignment="1">
      <alignment wrapText="1"/>
    </xf>
    <xf numFmtId="4" fontId="27" fillId="0" borderId="2" xfId="0" applyNumberFormat="1" applyFont="1" applyFill="1" applyBorder="1" applyAlignment="1">
      <alignment horizontal="right"/>
    </xf>
    <xf numFmtId="4" fontId="27" fillId="0" borderId="2" xfId="0" applyNumberFormat="1" applyFont="1" applyBorder="1" applyAlignment="1">
      <alignment horizontal="right"/>
    </xf>
    <xf numFmtId="4" fontId="27" fillId="8" borderId="2" xfId="0" applyNumberFormat="1" applyFont="1" applyFill="1" applyBorder="1" applyAlignment="1">
      <alignment horizontal="right"/>
    </xf>
    <xf numFmtId="4" fontId="27" fillId="6" borderId="2" xfId="0" applyNumberFormat="1" applyFont="1" applyFill="1" applyBorder="1" applyAlignment="1">
      <alignment horizontal="right"/>
    </xf>
    <xf numFmtId="4" fontId="0" fillId="0" borderId="0" xfId="0" applyNumberFormat="1"/>
    <xf numFmtId="2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7" fillId="0" borderId="2" xfId="0" applyNumberFormat="1" applyFont="1" applyBorder="1" applyAlignment="1">
      <alignment horizontal="left" wrapText="1"/>
    </xf>
    <xf numFmtId="0" fontId="28" fillId="0" borderId="2" xfId="0" applyFont="1" applyBorder="1" applyAlignment="1">
      <alignment horizontal="left"/>
    </xf>
    <xf numFmtId="0" fontId="28" fillId="0" borderId="2" xfId="0" applyFont="1" applyBorder="1"/>
    <xf numFmtId="0" fontId="29" fillId="0" borderId="2" xfId="0" applyFont="1" applyBorder="1"/>
    <xf numFmtId="0" fontId="28" fillId="0" borderId="0" xfId="0" applyFont="1"/>
    <xf numFmtId="0" fontId="31" fillId="0" borderId="2" xfId="0" applyFont="1" applyBorder="1" applyAlignment="1">
      <alignment horizontal="left"/>
    </xf>
    <xf numFmtId="0" fontId="31" fillId="0" borderId="2" xfId="0" applyFont="1" applyBorder="1" applyAlignment="1">
      <alignment wrapText="1"/>
    </xf>
    <xf numFmtId="3" fontId="31" fillId="0" borderId="2" xfId="0" applyNumberFormat="1" applyFont="1" applyBorder="1"/>
    <xf numFmtId="166" fontId="31" fillId="0" borderId="2" xfId="0" applyNumberFormat="1" applyFont="1" applyBorder="1"/>
    <xf numFmtId="166" fontId="25" fillId="0" borderId="2" xfId="0" applyNumberFormat="1" applyFont="1" applyBorder="1" applyAlignment="1">
      <alignment horizontal="right"/>
    </xf>
    <xf numFmtId="3" fontId="0" fillId="0" borderId="0" xfId="0" applyNumberFormat="1"/>
    <xf numFmtId="166" fontId="0" fillId="0" borderId="0" xfId="0" applyNumberFormat="1"/>
    <xf numFmtId="0" fontId="36" fillId="0" borderId="10" xfId="0" applyNumberFormat="1" applyFont="1" applyBorder="1" applyAlignment="1">
      <alignment horizontal="center" vertical="center" wrapText="1"/>
    </xf>
    <xf numFmtId="0" fontId="32" fillId="0" borderId="10" xfId="0" applyNumberFormat="1" applyFont="1" applyBorder="1" applyAlignment="1">
      <alignment horizontal="left" wrapText="1"/>
    </xf>
    <xf numFmtId="3" fontId="32" fillId="0" borderId="10" xfId="0" applyNumberFormat="1" applyFont="1" applyBorder="1" applyAlignment="1">
      <alignment horizontal="right" vertical="center" wrapText="1"/>
    </xf>
    <xf numFmtId="3" fontId="37" fillId="9" borderId="10" xfId="0" applyNumberFormat="1" applyFont="1" applyFill="1" applyBorder="1" applyAlignment="1">
      <alignment horizontal="right" vertical="center" wrapText="1"/>
    </xf>
    <xf numFmtId="3" fontId="37" fillId="7" borderId="10" xfId="0" applyNumberFormat="1" applyFont="1" applyFill="1" applyBorder="1" applyAlignment="1">
      <alignment horizontal="center" vertical="center" wrapText="1"/>
    </xf>
    <xf numFmtId="3" fontId="37" fillId="10" borderId="10" xfId="0" applyNumberFormat="1" applyFont="1" applyFill="1" applyBorder="1" applyAlignment="1">
      <alignment horizontal="right" vertical="center" wrapText="1"/>
    </xf>
    <xf numFmtId="1" fontId="32" fillId="0" borderId="10" xfId="0" applyNumberFormat="1" applyFont="1" applyBorder="1" applyAlignment="1">
      <alignment horizontal="right" vertical="center" wrapText="1"/>
    </xf>
    <xf numFmtId="3" fontId="37" fillId="0" borderId="10" xfId="0" applyNumberFormat="1" applyFont="1" applyBorder="1" applyAlignment="1">
      <alignment horizontal="right" vertical="center" wrapText="1"/>
    </xf>
    <xf numFmtId="0" fontId="35" fillId="0" borderId="0" xfId="0" applyFont="1" applyAlignment="1">
      <alignment horizontal="left"/>
    </xf>
    <xf numFmtId="2" fontId="37" fillId="9" borderId="10" xfId="0" applyNumberFormat="1" applyFont="1" applyFill="1" applyBorder="1" applyAlignment="1">
      <alignment horizontal="center" vertical="center" wrapText="1"/>
    </xf>
    <xf numFmtId="167" fontId="37" fillId="9" borderId="10" xfId="0" applyNumberFormat="1" applyFont="1" applyFill="1" applyBorder="1" applyAlignment="1">
      <alignment horizontal="center" vertical="center" wrapText="1"/>
    </xf>
    <xf numFmtId="1" fontId="37" fillId="9" borderId="10" xfId="0" applyNumberFormat="1" applyFont="1" applyFill="1" applyBorder="1" applyAlignment="1">
      <alignment horizontal="center" vertical="center" wrapText="1"/>
    </xf>
    <xf numFmtId="0" fontId="37" fillId="9" borderId="10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0" fontId="12" fillId="0" borderId="2" xfId="1" applyFont="1" applyBorder="1" applyAlignment="1">
      <alignment horizontal="center" vertical="center" wrapText="1"/>
    </xf>
    <xf numFmtId="0" fontId="18" fillId="0" borderId="0" xfId="0" applyFont="1"/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/>
    </xf>
    <xf numFmtId="2" fontId="18" fillId="0" borderId="2" xfId="1" applyNumberFormat="1" applyFont="1" applyBorder="1" applyAlignment="1">
      <alignment horizontal="left" vertical="center" wrapText="1"/>
    </xf>
    <xf numFmtId="3" fontId="13" fillId="12" borderId="2" xfId="1" applyNumberFormat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3" fontId="13" fillId="0" borderId="2" xfId="1" applyNumberFormat="1" applyFont="1" applyBorder="1" applyAlignment="1">
      <alignment horizontal="center" vertical="center"/>
    </xf>
    <xf numFmtId="4" fontId="13" fillId="0" borderId="2" xfId="1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left"/>
    </xf>
    <xf numFmtId="0" fontId="18" fillId="0" borderId="2" xfId="0" applyFont="1" applyBorder="1"/>
    <xf numFmtId="3" fontId="43" fillId="0" borderId="2" xfId="1" applyNumberFormat="1" applyFont="1" applyBorder="1" applyAlignment="1">
      <alignment horizontal="center" vertical="center"/>
    </xf>
    <xf numFmtId="4" fontId="43" fillId="0" borderId="2" xfId="1" applyNumberFormat="1" applyFont="1" applyBorder="1" applyAlignment="1">
      <alignment horizontal="center" vertical="center"/>
    </xf>
    <xf numFmtId="0" fontId="18" fillId="0" borderId="0" xfId="1" applyFont="1" applyBorder="1" applyAlignment="1">
      <alignment vertical="center" wrapText="1"/>
    </xf>
    <xf numFmtId="0" fontId="42" fillId="0" borderId="0" xfId="3" applyFont="1" applyBorder="1" applyAlignment="1">
      <alignment vertical="center" wrapText="1"/>
    </xf>
    <xf numFmtId="0" fontId="12" fillId="2" borderId="4" xfId="1" applyFont="1" applyFill="1" applyBorder="1" applyAlignment="1">
      <alignment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3" fillId="6" borderId="2" xfId="1" applyFont="1" applyFill="1" applyBorder="1" applyAlignment="1">
      <alignment horizontal="left" vertical="center" wrapText="1"/>
    </xf>
    <xf numFmtId="0" fontId="18" fillId="6" borderId="2" xfId="1" applyFont="1" applyFill="1" applyBorder="1" applyAlignment="1">
      <alignment horizontal="right" vertical="center" wrapText="1"/>
    </xf>
    <xf numFmtId="4" fontId="18" fillId="6" borderId="2" xfId="1" applyNumberFormat="1" applyFont="1" applyFill="1" applyBorder="1" applyAlignment="1">
      <alignment horizontal="right" vertical="center" wrapText="1"/>
    </xf>
    <xf numFmtId="0" fontId="4" fillId="6" borderId="2" xfId="1" applyFont="1" applyFill="1" applyBorder="1" applyAlignment="1">
      <alignment horizontal="left" vertical="center" wrapText="1"/>
    </xf>
    <xf numFmtId="0" fontId="4" fillId="6" borderId="2" xfId="1" applyFont="1" applyFill="1" applyBorder="1" applyAlignment="1">
      <alignment vertical="center" wrapText="1"/>
    </xf>
    <xf numFmtId="0" fontId="13" fillId="6" borderId="2" xfId="1" applyFont="1" applyFill="1" applyBorder="1" applyAlignment="1">
      <alignment vertical="center" wrapText="1"/>
    </xf>
    <xf numFmtId="0" fontId="13" fillId="6" borderId="4" xfId="0" applyFont="1" applyFill="1" applyBorder="1" applyAlignment="1">
      <alignment vertical="center" wrapText="1"/>
    </xf>
    <xf numFmtId="1" fontId="11" fillId="6" borderId="2" xfId="0" applyNumberFormat="1" applyFont="1" applyFill="1" applyBorder="1" applyAlignment="1">
      <alignment horizontal="right" vertical="center" wrapText="1"/>
    </xf>
    <xf numFmtId="4" fontId="11" fillId="6" borderId="2" xfId="0" applyNumberFormat="1" applyFont="1" applyFill="1" applyBorder="1" applyAlignment="1">
      <alignment horizontal="right" vertical="center" wrapText="1"/>
    </xf>
    <xf numFmtId="0" fontId="15" fillId="6" borderId="2" xfId="1" applyFont="1" applyFill="1" applyBorder="1" applyAlignment="1">
      <alignment horizontal="center" vertical="center" wrapText="1"/>
    </xf>
    <xf numFmtId="3" fontId="18" fillId="6" borderId="2" xfId="1" applyNumberFormat="1" applyFont="1" applyFill="1" applyBorder="1" applyAlignment="1">
      <alignment horizontal="right" vertical="center" wrapText="1"/>
    </xf>
    <xf numFmtId="0" fontId="15" fillId="6" borderId="2" xfId="1" applyFont="1" applyFill="1" applyBorder="1" applyAlignment="1">
      <alignment horizontal="right" vertical="center" wrapText="1"/>
    </xf>
    <xf numFmtId="4" fontId="15" fillId="6" borderId="2" xfId="1" applyNumberFormat="1" applyFont="1" applyFill="1" applyBorder="1" applyAlignment="1">
      <alignment horizontal="right" vertical="center" wrapText="1"/>
    </xf>
    <xf numFmtId="0" fontId="20" fillId="2" borderId="2" xfId="1" applyFont="1" applyFill="1" applyBorder="1" applyAlignment="1">
      <alignment vertical="center" wrapText="1"/>
    </xf>
    <xf numFmtId="4" fontId="20" fillId="2" borderId="2" xfId="1" applyNumberFormat="1" applyFont="1" applyFill="1" applyBorder="1" applyAlignment="1">
      <alignment vertical="center" wrapText="1"/>
    </xf>
    <xf numFmtId="1" fontId="43" fillId="6" borderId="2" xfId="0" applyNumberFormat="1" applyFont="1" applyFill="1" applyBorder="1" applyAlignment="1">
      <alignment horizontal="right" vertical="center" wrapText="1"/>
    </xf>
    <xf numFmtId="4" fontId="43" fillId="6" borderId="2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center" wrapText="1"/>
    </xf>
    <xf numFmtId="1" fontId="8" fillId="6" borderId="2" xfId="0" applyNumberFormat="1" applyFont="1" applyFill="1" applyBorder="1" applyAlignment="1">
      <alignment horizontal="right" vertical="center" wrapText="1"/>
    </xf>
    <xf numFmtId="4" fontId="8" fillId="6" borderId="2" xfId="0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wrapText="1"/>
    </xf>
    <xf numFmtId="3" fontId="11" fillId="11" borderId="7" xfId="0" applyNumberFormat="1" applyFont="1" applyFill="1" applyBorder="1" applyAlignment="1">
      <alignment horizontal="center" vertical="center" wrapText="1"/>
    </xf>
    <xf numFmtId="0" fontId="11" fillId="0" borderId="2" xfId="1" applyFont="1" applyBorder="1"/>
    <xf numFmtId="0" fontId="45" fillId="0" borderId="2" xfId="1" applyFont="1" applyBorder="1"/>
    <xf numFmtId="0" fontId="12" fillId="0" borderId="2" xfId="1" applyFont="1" applyBorder="1" applyAlignment="1">
      <alignment horizontal="right" vertical="center" wrapText="1"/>
    </xf>
    <xf numFmtId="4" fontId="44" fillId="11" borderId="7" xfId="0" applyNumberFormat="1" applyFont="1" applyFill="1" applyBorder="1" applyAlignment="1">
      <alignment horizontal="center" vertical="center" wrapText="1"/>
    </xf>
    <xf numFmtId="1" fontId="46" fillId="6" borderId="2" xfId="0" applyNumberFormat="1" applyFont="1" applyFill="1" applyBorder="1" applyAlignment="1">
      <alignment horizontal="right" vertical="center" wrapText="1"/>
    </xf>
    <xf numFmtId="4" fontId="46" fillId="6" borderId="2" xfId="0" applyNumberFormat="1" applyFont="1" applyFill="1" applyBorder="1" applyAlignment="1">
      <alignment horizontal="right" vertical="center" wrapText="1"/>
    </xf>
    <xf numFmtId="0" fontId="15" fillId="6" borderId="2" xfId="1" applyFont="1" applyFill="1" applyBorder="1" applyAlignment="1">
      <alignment vertical="center" wrapText="1"/>
    </xf>
    <xf numFmtId="0" fontId="15" fillId="6" borderId="4" xfId="1" applyFont="1" applyFill="1" applyBorder="1" applyAlignment="1">
      <alignment horizontal="center" vertical="center" wrapText="1"/>
    </xf>
    <xf numFmtId="4" fontId="15" fillId="6" borderId="2" xfId="1" applyNumberFormat="1" applyFont="1" applyFill="1" applyBorder="1" applyAlignment="1">
      <alignment vertical="center" wrapText="1"/>
    </xf>
    <xf numFmtId="0" fontId="47" fillId="0" borderId="0" xfId="0" applyFont="1"/>
    <xf numFmtId="0" fontId="13" fillId="6" borderId="2" xfId="1" applyFont="1" applyFill="1" applyBorder="1" applyAlignment="1">
      <alignment horizontal="right" vertical="center" wrapText="1"/>
    </xf>
    <xf numFmtId="4" fontId="13" fillId="6" borderId="2" xfId="1" applyNumberFormat="1" applyFont="1" applyFill="1" applyBorder="1" applyAlignment="1">
      <alignment horizontal="right" vertical="center" wrapText="1"/>
    </xf>
    <xf numFmtId="1" fontId="41" fillId="6" borderId="2" xfId="0" applyNumberFormat="1" applyFont="1" applyFill="1" applyBorder="1" applyAlignment="1">
      <alignment horizontal="right" vertical="center" wrapText="1"/>
    </xf>
    <xf numFmtId="4" fontId="41" fillId="6" borderId="2" xfId="0" applyNumberFormat="1" applyFont="1" applyFill="1" applyBorder="1" applyAlignment="1">
      <alignment horizontal="right" vertical="center" wrapText="1"/>
    </xf>
    <xf numFmtId="4" fontId="18" fillId="0" borderId="2" xfId="0" applyNumberFormat="1" applyFont="1" applyBorder="1"/>
    <xf numFmtId="4" fontId="13" fillId="12" borderId="2" xfId="1" applyNumberFormat="1" applyFont="1" applyFill="1" applyBorder="1" applyAlignment="1">
      <alignment horizontal="center" vertical="center" wrapText="1"/>
    </xf>
    <xf numFmtId="4" fontId="13" fillId="0" borderId="2" xfId="4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2" fillId="2" borderId="5" xfId="1" applyFont="1" applyFill="1" applyBorder="1" applyAlignment="1">
      <alignment vertical="center" wrapText="1"/>
    </xf>
    <xf numFmtId="0" fontId="12" fillId="2" borderId="6" xfId="1" applyFont="1" applyFill="1" applyBorder="1" applyAlignment="1">
      <alignment vertical="center" wrapText="1"/>
    </xf>
    <xf numFmtId="3" fontId="12" fillId="0" borderId="1" xfId="1" applyNumberFormat="1" applyFont="1" applyBorder="1" applyAlignment="1">
      <alignment horizontal="right" vertical="center" wrapText="1"/>
    </xf>
    <xf numFmtId="4" fontId="12" fillId="0" borderId="1" xfId="1" applyNumberFormat="1" applyFont="1" applyBorder="1" applyAlignment="1">
      <alignment horizontal="right" vertical="center" wrapText="1"/>
    </xf>
    <xf numFmtId="3" fontId="20" fillId="0" borderId="1" xfId="1" applyNumberFormat="1" applyFont="1" applyBorder="1" applyAlignment="1">
      <alignment horizontal="right" vertical="center" wrapText="1"/>
    </xf>
    <xf numFmtId="4" fontId="20" fillId="0" borderId="1" xfId="1" applyNumberFormat="1" applyFont="1" applyBorder="1" applyAlignment="1">
      <alignment horizontal="right" vertical="center" wrapText="1"/>
    </xf>
    <xf numFmtId="0" fontId="16" fillId="0" borderId="2" xfId="1" applyFont="1" applyBorder="1"/>
    <xf numFmtId="4" fontId="11" fillId="0" borderId="2" xfId="1" applyNumberFormat="1" applyFont="1" applyBorder="1"/>
    <xf numFmtId="4" fontId="16" fillId="0" borderId="2" xfId="1" applyNumberFormat="1" applyFont="1" applyBorder="1"/>
    <xf numFmtId="3" fontId="20" fillId="2" borderId="2" xfId="1" applyNumberFormat="1" applyFont="1" applyFill="1" applyBorder="1" applyAlignment="1">
      <alignment horizontal="right" vertical="center" wrapText="1"/>
    </xf>
    <xf numFmtId="4" fontId="20" fillId="2" borderId="2" xfId="1" applyNumberFormat="1" applyFont="1" applyFill="1" applyBorder="1" applyAlignment="1">
      <alignment horizontal="right" vertical="center" wrapText="1"/>
    </xf>
    <xf numFmtId="0" fontId="11" fillId="2" borderId="2" xfId="1" applyFont="1" applyFill="1" applyBorder="1"/>
    <xf numFmtId="0" fontId="4" fillId="0" borderId="2" xfId="1" applyFont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8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left" vertical="center" wrapText="1"/>
    </xf>
    <xf numFmtId="1" fontId="46" fillId="0" borderId="2" xfId="0" applyNumberFormat="1" applyFont="1" applyFill="1" applyBorder="1" applyAlignment="1">
      <alignment horizontal="right" vertical="center" wrapText="1"/>
    </xf>
    <xf numFmtId="4" fontId="46" fillId="0" borderId="2" xfId="0" applyNumberFormat="1" applyFont="1" applyFill="1" applyBorder="1" applyAlignment="1">
      <alignment horizontal="right" vertical="center" wrapText="1"/>
    </xf>
    <xf numFmtId="0" fontId="18" fillId="2" borderId="2" xfId="1" applyFont="1" applyFill="1" applyBorder="1" applyAlignment="1">
      <alignment horizontal="right" vertical="center" wrapText="1"/>
    </xf>
    <xf numFmtId="4" fontId="18" fillId="2" borderId="2" xfId="1" applyNumberFormat="1" applyFont="1" applyFill="1" applyBorder="1" applyAlignment="1">
      <alignment horizontal="right"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left" vertical="center" wrapText="1"/>
    </xf>
    <xf numFmtId="1" fontId="16" fillId="13" borderId="2" xfId="0" applyNumberFormat="1" applyFont="1" applyFill="1" applyBorder="1" applyAlignment="1">
      <alignment horizontal="right" vertical="center" wrapText="1"/>
    </xf>
    <xf numFmtId="4" fontId="16" fillId="13" borderId="2" xfId="0" applyNumberFormat="1" applyFont="1" applyFill="1" applyBorder="1" applyAlignment="1">
      <alignment horizontal="right" vertical="center" wrapText="1"/>
    </xf>
    <xf numFmtId="0" fontId="15" fillId="13" borderId="2" xfId="1" applyFont="1" applyFill="1" applyBorder="1" applyAlignment="1">
      <alignment horizontal="left" vertical="center" wrapText="1"/>
    </xf>
    <xf numFmtId="0" fontId="17" fillId="13" borderId="2" xfId="1" applyFont="1" applyFill="1" applyBorder="1" applyAlignment="1">
      <alignment horizontal="right" vertical="center" wrapText="1"/>
    </xf>
    <xf numFmtId="4" fontId="17" fillId="13" borderId="2" xfId="1" applyNumberFormat="1" applyFont="1" applyFill="1" applyBorder="1" applyAlignment="1">
      <alignment horizontal="right" vertical="center" wrapText="1"/>
    </xf>
    <xf numFmtId="0" fontId="17" fillId="13" borderId="2" xfId="1" applyFont="1" applyFill="1" applyBorder="1" applyAlignment="1">
      <alignment horizontal="left" vertical="center" wrapText="1"/>
    </xf>
    <xf numFmtId="0" fontId="18" fillId="2" borderId="2" xfId="0" applyFont="1" applyFill="1" applyBorder="1"/>
    <xf numFmtId="0" fontId="17" fillId="13" borderId="2" xfId="0" applyFont="1" applyFill="1" applyBorder="1"/>
    <xf numFmtId="0" fontId="17" fillId="0" borderId="2" xfId="0" applyFont="1" applyBorder="1"/>
    <xf numFmtId="0" fontId="17" fillId="0" borderId="2" xfId="0" applyFont="1" applyBorder="1" applyAlignment="1">
      <alignment horizontal="center"/>
    </xf>
    <xf numFmtId="0" fontId="49" fillId="0" borderId="0" xfId="0" applyFont="1"/>
    <xf numFmtId="4" fontId="14" fillId="0" borderId="2" xfId="1" applyNumberFormat="1" applyFont="1" applyBorder="1" applyAlignment="1">
      <alignment horizontal="center" vertical="center" wrapText="1"/>
    </xf>
    <xf numFmtId="4" fontId="12" fillId="2" borderId="6" xfId="1" applyNumberFormat="1" applyFont="1" applyFill="1" applyBorder="1" applyAlignment="1">
      <alignment vertical="center" wrapText="1"/>
    </xf>
    <xf numFmtId="4" fontId="17" fillId="13" borderId="2" xfId="0" applyNumberFormat="1" applyFont="1" applyFill="1" applyBorder="1"/>
    <xf numFmtId="4" fontId="17" fillId="0" borderId="2" xfId="0" applyNumberFormat="1" applyFont="1" applyBorder="1"/>
    <xf numFmtId="0" fontId="12" fillId="2" borderId="2" xfId="0" applyFont="1" applyFill="1" applyBorder="1"/>
    <xf numFmtId="4" fontId="18" fillId="2" borderId="2" xfId="0" applyNumberFormat="1" applyFont="1" applyFill="1" applyBorder="1"/>
    <xf numFmtId="0" fontId="12" fillId="0" borderId="0" xfId="0" applyFont="1" applyAlignment="1">
      <alignment vertical="center" wrapText="1"/>
    </xf>
    <xf numFmtId="0" fontId="15" fillId="0" borderId="2" xfId="0" applyFont="1" applyBorder="1" applyAlignment="1">
      <alignment horizontal="center"/>
    </xf>
    <xf numFmtId="0" fontId="13" fillId="0" borderId="2" xfId="0" applyFont="1" applyBorder="1"/>
    <xf numFmtId="0" fontId="17" fillId="2" borderId="2" xfId="0" applyFont="1" applyFill="1" applyBorder="1"/>
    <xf numFmtId="0" fontId="15" fillId="0" borderId="2" xfId="0" applyFont="1" applyBorder="1"/>
    <xf numFmtId="4" fontId="17" fillId="2" borderId="2" xfId="0" applyNumberFormat="1" applyFont="1" applyFill="1" applyBorder="1"/>
    <xf numFmtId="4" fontId="15" fillId="0" borderId="2" xfId="0" applyNumberFormat="1" applyFont="1" applyBorder="1"/>
    <xf numFmtId="4" fontId="13" fillId="0" borderId="2" xfId="0" applyNumberFormat="1" applyFont="1" applyBorder="1"/>
    <xf numFmtId="0" fontId="51" fillId="8" borderId="2" xfId="0" applyFont="1" applyFill="1" applyBorder="1"/>
    <xf numFmtId="0" fontId="50" fillId="7" borderId="4" xfId="5" applyNumberFormat="1" applyFont="1" applyFill="1" applyBorder="1" applyAlignment="1">
      <alignment horizontal="center" vertical="center" wrapText="1"/>
    </xf>
    <xf numFmtId="0" fontId="51" fillId="0" borderId="0" xfId="0" applyFont="1"/>
    <xf numFmtId="2" fontId="50" fillId="7" borderId="1" xfId="5" applyNumberFormat="1" applyFont="1" applyFill="1" applyBorder="1" applyAlignment="1">
      <alignment vertical="center" wrapText="1"/>
    </xf>
    <xf numFmtId="0" fontId="50" fillId="7" borderId="2" xfId="5" applyNumberFormat="1" applyFont="1" applyFill="1" applyBorder="1" applyAlignment="1">
      <alignment horizontal="center" vertical="center" wrapText="1"/>
    </xf>
    <xf numFmtId="3" fontId="50" fillId="7" borderId="4" xfId="5" applyNumberFormat="1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164" fontId="34" fillId="7" borderId="4" xfId="0" applyNumberFormat="1" applyFont="1" applyFill="1" applyBorder="1" applyAlignment="1">
      <alignment horizontal="center" vertical="center" wrapText="1"/>
    </xf>
    <xf numFmtId="164" fontId="34" fillId="7" borderId="4" xfId="5" applyNumberFormat="1" applyFont="1" applyFill="1" applyBorder="1" applyAlignment="1">
      <alignment horizontal="center" vertical="center" wrapText="1"/>
    </xf>
    <xf numFmtId="164" fontId="50" fillId="7" borderId="2" xfId="5" applyNumberFormat="1" applyFont="1" applyFill="1" applyBorder="1" applyAlignment="1">
      <alignment horizontal="center" vertical="center" wrapText="1"/>
    </xf>
    <xf numFmtId="4" fontId="50" fillId="7" borderId="2" xfId="5" applyNumberFormat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0" fontId="20" fillId="2" borderId="2" xfId="0" applyFont="1" applyFill="1" applyBorder="1"/>
    <xf numFmtId="4" fontId="20" fillId="2" borderId="2" xfId="0" applyNumberFormat="1" applyFont="1" applyFill="1" applyBorder="1"/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3" fontId="16" fillId="0" borderId="2" xfId="1" applyNumberFormat="1" applyFont="1" applyBorder="1"/>
    <xf numFmtId="168" fontId="12" fillId="0" borderId="2" xfId="0" applyNumberFormat="1" applyFont="1" applyBorder="1" applyAlignment="1">
      <alignment horizontal="left" vertical="center" wrapText="1"/>
    </xf>
    <xf numFmtId="3" fontId="12" fillId="0" borderId="2" xfId="1" applyNumberFormat="1" applyFont="1" applyBorder="1" applyAlignment="1">
      <alignment horizontal="center" vertical="center" wrapText="1"/>
    </xf>
    <xf numFmtId="4" fontId="12" fillId="0" borderId="2" xfId="1" applyNumberFormat="1" applyFont="1" applyBorder="1" applyAlignment="1">
      <alignment horizontal="center" vertical="center" wrapText="1"/>
    </xf>
    <xf numFmtId="168" fontId="12" fillId="6" borderId="2" xfId="0" applyNumberFormat="1" applyFont="1" applyFill="1" applyBorder="1" applyAlignment="1">
      <alignment horizontal="left" vertical="center" wrapText="1"/>
    </xf>
    <xf numFmtId="0" fontId="12" fillId="6" borderId="2" xfId="1" applyFont="1" applyFill="1" applyBorder="1" applyAlignment="1">
      <alignment horizontal="center" vertical="center" wrapText="1"/>
    </xf>
    <xf numFmtId="3" fontId="11" fillId="6" borderId="7" xfId="0" applyNumberFormat="1" applyFont="1" applyFill="1" applyBorder="1" applyAlignment="1">
      <alignment horizontal="center" vertical="center" wrapText="1"/>
    </xf>
    <xf numFmtId="3" fontId="12" fillId="6" borderId="2" xfId="1" applyNumberFormat="1" applyFont="1" applyFill="1" applyBorder="1" applyAlignment="1">
      <alignment horizontal="center" vertical="center" wrapText="1"/>
    </xf>
    <xf numFmtId="4" fontId="12" fillId="6" borderId="2" xfId="1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/>
    <xf numFmtId="3" fontId="18" fillId="0" borderId="0" xfId="0" applyNumberFormat="1" applyFont="1" applyFill="1"/>
    <xf numFmtId="0" fontId="18" fillId="0" borderId="0" xfId="0" applyFont="1" applyFill="1"/>
    <xf numFmtId="0" fontId="16" fillId="0" borderId="2" xfId="1" applyFont="1" applyBorder="1" applyAlignment="1">
      <alignment horizontal="left" vertical="center" wrapText="1"/>
    </xf>
    <xf numFmtId="0" fontId="52" fillId="0" borderId="2" xfId="1" applyFont="1" applyBorder="1" applyAlignment="1">
      <alignment horizontal="center" vertical="center" wrapText="1"/>
    </xf>
    <xf numFmtId="3" fontId="20" fillId="0" borderId="2" xfId="1" applyNumberFormat="1" applyFont="1" applyBorder="1" applyAlignment="1">
      <alignment horizontal="center" vertical="center" wrapText="1"/>
    </xf>
    <xf numFmtId="4" fontId="20" fillId="0" borderId="2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169" fontId="18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" fontId="44" fillId="6" borderId="7" xfId="0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53" fillId="11" borderId="2" xfId="0" applyNumberFormat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54" fillId="11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53" fillId="14" borderId="2" xfId="0" applyNumberFormat="1" applyFont="1" applyFill="1" applyBorder="1" applyAlignment="1">
      <alignment horizontal="left" vertical="center" wrapText="1"/>
    </xf>
    <xf numFmtId="3" fontId="14" fillId="0" borderId="2" xfId="1" applyNumberFormat="1" applyFont="1" applyBorder="1" applyAlignment="1">
      <alignment horizontal="center" vertical="center" wrapText="1"/>
    </xf>
    <xf numFmtId="3" fontId="18" fillId="0" borderId="2" xfId="0" applyNumberFormat="1" applyFont="1" applyBorder="1"/>
    <xf numFmtId="3" fontId="18" fillId="2" borderId="2" xfId="0" applyNumberFormat="1" applyFont="1" applyFill="1" applyBorder="1"/>
    <xf numFmtId="0" fontId="18" fillId="2" borderId="2" xfId="1" applyFont="1" applyFill="1" applyBorder="1" applyAlignment="1">
      <alignment vertical="center" wrapText="1"/>
    </xf>
    <xf numFmtId="3" fontId="17" fillId="2" borderId="2" xfId="1" applyNumberFormat="1" applyFont="1" applyFill="1" applyBorder="1" applyAlignment="1">
      <alignment vertical="center" wrapText="1"/>
    </xf>
    <xf numFmtId="4" fontId="17" fillId="2" borderId="2" xfId="1" applyNumberFormat="1" applyFont="1" applyFill="1" applyBorder="1" applyAlignment="1">
      <alignment vertical="center" wrapText="1"/>
    </xf>
    <xf numFmtId="3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3" fontId="17" fillId="2" borderId="2" xfId="0" applyNumberFormat="1" applyFont="1" applyFill="1" applyBorder="1"/>
    <xf numFmtId="3" fontId="17" fillId="0" borderId="2" xfId="0" applyNumberFormat="1" applyFont="1" applyBorder="1"/>
    <xf numFmtId="0" fontId="4" fillId="0" borderId="0" xfId="1" applyFont="1" applyBorder="1" applyAlignment="1">
      <alignment horizontal="right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/>
    </xf>
    <xf numFmtId="0" fontId="12" fillId="2" borderId="4" xfId="1" applyFont="1" applyFill="1" applyBorder="1" applyAlignment="1">
      <alignment horizontal="left" vertical="center" wrapText="1"/>
    </xf>
    <xf numFmtId="0" fontId="12" fillId="2" borderId="5" xfId="1" applyFont="1" applyFill="1" applyBorder="1" applyAlignment="1">
      <alignment horizontal="left" vertical="center" wrapText="1"/>
    </xf>
    <xf numFmtId="0" fontId="12" fillId="2" borderId="6" xfId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left"/>
    </xf>
    <xf numFmtId="0" fontId="10" fillId="0" borderId="3" xfId="1" applyFont="1" applyBorder="1" applyAlignment="1">
      <alignment horizontal="center" vertical="center" wrapText="1"/>
    </xf>
    <xf numFmtId="0" fontId="42" fillId="0" borderId="3" xfId="3" applyFont="1" applyBorder="1" applyAlignment="1">
      <alignment horizontal="center" vertical="center" wrapText="1"/>
    </xf>
    <xf numFmtId="0" fontId="42" fillId="0" borderId="0" xfId="3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left" wrapText="1"/>
    </xf>
    <xf numFmtId="0" fontId="21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wrapText="1"/>
    </xf>
    <xf numFmtId="0" fontId="0" fillId="0" borderId="7" xfId="0" applyNumberFormat="1" applyFont="1" applyBorder="1" applyAlignment="1">
      <alignment horizontal="left" wrapText="1"/>
    </xf>
    <xf numFmtId="0" fontId="0" fillId="0" borderId="2" xfId="0" applyNumberFormat="1" applyFont="1" applyBorder="1" applyAlignment="1">
      <alignment horizontal="center" vertical="center"/>
    </xf>
    <xf numFmtId="0" fontId="37" fillId="0" borderId="10" xfId="0" applyNumberFormat="1" applyFont="1" applyBorder="1" applyAlignment="1">
      <alignment horizontal="left" wrapText="1"/>
    </xf>
    <xf numFmtId="0" fontId="7" fillId="0" borderId="0" xfId="0" applyNumberFormat="1" applyFont="1" applyAlignment="1">
      <alignment horizontal="right" wrapText="1"/>
    </xf>
    <xf numFmtId="0" fontId="32" fillId="0" borderId="0" xfId="0" applyNumberFormat="1" applyFont="1" applyAlignment="1">
      <alignment horizontal="right" wrapText="1"/>
    </xf>
    <xf numFmtId="0" fontId="37" fillId="0" borderId="0" xfId="0" applyNumberFormat="1" applyFont="1" applyAlignment="1">
      <alignment horizontal="center" vertical="center" wrapText="1"/>
    </xf>
    <xf numFmtId="0" fontId="32" fillId="0" borderId="9" xfId="0" applyNumberFormat="1" applyFont="1" applyBorder="1" applyAlignment="1">
      <alignment horizontal="center" vertical="center" wrapText="1"/>
    </xf>
    <xf numFmtId="0" fontId="32" fillId="0" borderId="11" xfId="0" applyNumberFormat="1" applyFont="1" applyBorder="1" applyAlignment="1">
      <alignment horizontal="center" vertical="center" wrapText="1"/>
    </xf>
    <xf numFmtId="0" fontId="38" fillId="0" borderId="9" xfId="0" applyNumberFormat="1" applyFont="1" applyBorder="1" applyAlignment="1">
      <alignment horizontal="center" vertical="center" wrapText="1"/>
    </xf>
    <xf numFmtId="0" fontId="38" fillId="0" borderId="11" xfId="0" applyNumberFormat="1" applyFont="1" applyBorder="1" applyAlignment="1">
      <alignment horizontal="center" vertical="center" wrapText="1"/>
    </xf>
    <xf numFmtId="0" fontId="32" fillId="0" borderId="10" xfId="0" applyNumberFormat="1" applyFont="1" applyBorder="1" applyAlignment="1">
      <alignment horizontal="center" vertical="center" wrapText="1"/>
    </xf>
    <xf numFmtId="0" fontId="37" fillId="10" borderId="9" xfId="0" applyNumberFormat="1" applyFont="1" applyFill="1" applyBorder="1" applyAlignment="1">
      <alignment horizontal="center" vertical="center" wrapText="1"/>
    </xf>
    <xf numFmtId="0" fontId="37" fillId="10" borderId="11" xfId="0" applyNumberFormat="1" applyFont="1" applyFill="1" applyBorder="1" applyAlignment="1">
      <alignment horizontal="center" vertical="center" wrapText="1"/>
    </xf>
    <xf numFmtId="0" fontId="39" fillId="9" borderId="9" xfId="0" applyNumberFormat="1" applyFont="1" applyFill="1" applyBorder="1" applyAlignment="1">
      <alignment horizontal="center" vertical="center" wrapText="1"/>
    </xf>
    <xf numFmtId="0" fontId="39" fillId="9" borderId="11" xfId="0" applyNumberFormat="1" applyFont="1" applyFill="1" applyBorder="1" applyAlignment="1">
      <alignment horizontal="center" vertical="center" wrapText="1"/>
    </xf>
    <xf numFmtId="0" fontId="33" fillId="0" borderId="0" xfId="0" applyNumberFormat="1" applyFont="1" applyAlignment="1">
      <alignment horizontal="center" vertical="center" wrapText="1"/>
    </xf>
    <xf numFmtId="0" fontId="34" fillId="9" borderId="10" xfId="0" applyNumberFormat="1" applyFont="1" applyFill="1" applyBorder="1" applyAlignment="1">
      <alignment horizontal="center" vertical="center" wrapText="1"/>
    </xf>
    <xf numFmtId="0" fontId="35" fillId="9" borderId="9" xfId="0" applyNumberFormat="1" applyFont="1" applyFill="1" applyBorder="1" applyAlignment="1">
      <alignment horizontal="center" vertical="center" wrapText="1"/>
    </xf>
    <xf numFmtId="0" fontId="35" fillId="9" borderId="11" xfId="0" applyNumberFormat="1" applyFont="1" applyFill="1" applyBorder="1" applyAlignment="1">
      <alignment horizontal="center" vertical="center" wrapText="1"/>
    </xf>
    <xf numFmtId="0" fontId="34" fillId="7" borderId="10" xfId="0" applyNumberFormat="1" applyFont="1" applyFill="1" applyBorder="1" applyAlignment="1">
      <alignment horizontal="center" vertical="center" wrapText="1"/>
    </xf>
    <xf numFmtId="0" fontId="35" fillId="7" borderId="9" xfId="0" applyNumberFormat="1" applyFont="1" applyFill="1" applyBorder="1" applyAlignment="1">
      <alignment horizontal="center" vertical="center" wrapText="1"/>
    </xf>
    <xf numFmtId="0" fontId="35" fillId="7" borderId="11" xfId="0" applyNumberFormat="1" applyFont="1" applyFill="1" applyBorder="1" applyAlignment="1">
      <alignment horizontal="center" vertical="center" wrapText="1"/>
    </xf>
    <xf numFmtId="0" fontId="34" fillId="10" borderId="10" xfId="0" applyNumberFormat="1" applyFont="1" applyFill="1" applyBorder="1" applyAlignment="1">
      <alignment horizontal="center" vertical="center" wrapText="1"/>
    </xf>
    <xf numFmtId="0" fontId="35" fillId="10" borderId="9" xfId="0" applyNumberFormat="1" applyFont="1" applyFill="1" applyBorder="1" applyAlignment="1">
      <alignment horizontal="center" vertical="center" wrapText="1"/>
    </xf>
    <xf numFmtId="0" fontId="35" fillId="10" borderId="1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0" fontId="50" fillId="7" borderId="2" xfId="5" applyNumberFormat="1" applyFont="1" applyFill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4" fillId="7" borderId="1" xfId="0" applyFont="1" applyFill="1" applyBorder="1" applyAlignment="1">
      <alignment horizontal="center" vertical="center" wrapText="1"/>
    </xf>
    <xf numFmtId="0" fontId="34" fillId="7" borderId="8" xfId="0" applyFont="1" applyFill="1" applyBorder="1" applyAlignment="1">
      <alignment horizontal="center" vertical="center" wrapText="1"/>
    </xf>
    <xf numFmtId="0" fontId="34" fillId="7" borderId="7" xfId="0" applyFont="1" applyFill="1" applyBorder="1" applyAlignment="1">
      <alignment horizontal="center" vertical="center" wrapText="1"/>
    </xf>
    <xf numFmtId="166" fontId="34" fillId="7" borderId="1" xfId="0" applyNumberFormat="1" applyFont="1" applyFill="1" applyBorder="1" applyAlignment="1">
      <alignment horizontal="center" vertical="center" wrapText="1"/>
    </xf>
    <xf numFmtId="166" fontId="34" fillId="7" borderId="7" xfId="0" applyNumberFormat="1" applyFont="1" applyFill="1" applyBorder="1" applyAlignment="1">
      <alignment horizontal="center" vertical="center" wrapText="1"/>
    </xf>
    <xf numFmtId="0" fontId="41" fillId="0" borderId="0" xfId="0" applyNumberFormat="1" applyFont="1" applyAlignment="1">
      <alignment horizontal="right" wrapText="1"/>
    </xf>
    <xf numFmtId="0" fontId="30" fillId="0" borderId="0" xfId="0" applyFont="1" applyAlignment="1">
      <alignment horizontal="center" wrapText="1"/>
    </xf>
    <xf numFmtId="0" fontId="50" fillId="7" borderId="1" xfId="5" applyNumberFormat="1" applyFont="1" applyFill="1" applyBorder="1" applyAlignment="1">
      <alignment horizontal="center" vertical="center" wrapText="1"/>
    </xf>
    <xf numFmtId="0" fontId="50" fillId="7" borderId="7" xfId="5" applyNumberFormat="1" applyFont="1" applyFill="1" applyBorder="1" applyAlignment="1">
      <alignment horizontal="center" vertical="center" wrapText="1"/>
    </xf>
    <xf numFmtId="3" fontId="34" fillId="7" borderId="1" xfId="0" applyNumberFormat="1" applyFont="1" applyFill="1" applyBorder="1" applyAlignment="1">
      <alignment horizontal="center" vertical="center" wrapText="1"/>
    </xf>
    <xf numFmtId="3" fontId="34" fillId="7" borderId="7" xfId="0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0" fontId="34" fillId="0" borderId="7" xfId="0" applyFont="1" applyBorder="1" applyAlignment="1">
      <alignment horizontal="center" wrapText="1"/>
    </xf>
    <xf numFmtId="0" fontId="7" fillId="6" borderId="3" xfId="0" applyFont="1" applyFill="1" applyBorder="1" applyAlignment="1">
      <alignment horizontal="left" wrapText="1"/>
    </xf>
    <xf numFmtId="0" fontId="50" fillId="7" borderId="8" xfId="5" applyNumberFormat="1" applyFont="1" applyFill="1" applyBorder="1" applyAlignment="1">
      <alignment horizontal="center" vertical="center" wrapText="1"/>
    </xf>
    <xf numFmtId="3" fontId="50" fillId="7" borderId="4" xfId="5" applyNumberFormat="1" applyFont="1" applyFill="1" applyBorder="1" applyAlignment="1">
      <alignment horizontal="center" vertical="center" wrapText="1"/>
    </xf>
    <xf numFmtId="3" fontId="50" fillId="7" borderId="6" xfId="5" applyNumberFormat="1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34" fillId="7" borderId="6" xfId="0" applyFont="1" applyFill="1" applyBorder="1" applyAlignment="1">
      <alignment horizontal="center" vertical="center" wrapText="1"/>
    </xf>
    <xf numFmtId="164" fontId="34" fillId="7" borderId="4" xfId="0" applyNumberFormat="1" applyFont="1" applyFill="1" applyBorder="1" applyAlignment="1">
      <alignment horizontal="center" vertical="center" wrapText="1"/>
    </xf>
    <xf numFmtId="164" fontId="34" fillId="7" borderId="6" xfId="0" applyNumberFormat="1" applyFont="1" applyFill="1" applyBorder="1" applyAlignment="1">
      <alignment horizontal="center" vertical="center" wrapText="1"/>
    </xf>
    <xf numFmtId="164" fontId="34" fillId="7" borderId="4" xfId="5" applyNumberFormat="1" applyFont="1" applyFill="1" applyBorder="1" applyAlignment="1">
      <alignment horizontal="center" vertical="center" wrapText="1"/>
    </xf>
    <xf numFmtId="164" fontId="34" fillId="7" borderId="6" xfId="5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0" fontId="34" fillId="0" borderId="7" xfId="0" applyFont="1" applyBorder="1" applyAlignment="1">
      <alignment horizontal="center"/>
    </xf>
    <xf numFmtId="164" fontId="50" fillId="7" borderId="2" xfId="5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top" wrapText="1"/>
    </xf>
    <xf numFmtId="1" fontId="50" fillId="7" borderId="4" xfId="5" applyNumberFormat="1" applyFont="1" applyFill="1" applyBorder="1" applyAlignment="1">
      <alignment horizontal="center" vertical="center" wrapText="1"/>
    </xf>
    <xf numFmtId="1" fontId="50" fillId="7" borderId="6" xfId="5" applyNumberFormat="1" applyFont="1" applyFill="1" applyBorder="1" applyAlignment="1">
      <alignment horizontal="center" vertical="center" wrapText="1"/>
    </xf>
    <xf numFmtId="164" fontId="34" fillId="0" borderId="1" xfId="0" applyNumberFormat="1" applyFont="1" applyBorder="1" applyAlignment="1">
      <alignment horizontal="center" wrapText="1"/>
    </xf>
    <xf numFmtId="164" fontId="34" fillId="0" borderId="7" xfId="0" applyNumberFormat="1" applyFont="1" applyBorder="1" applyAlignment="1">
      <alignment horizontal="center" wrapText="1"/>
    </xf>
    <xf numFmtId="164" fontId="34" fillId="0" borderId="1" xfId="0" applyNumberFormat="1" applyFont="1" applyBorder="1" applyAlignment="1">
      <alignment horizontal="center"/>
    </xf>
    <xf numFmtId="164" fontId="34" fillId="0" borderId="7" xfId="0" applyNumberFormat="1" applyFont="1" applyBorder="1" applyAlignment="1">
      <alignment horizontal="center"/>
    </xf>
    <xf numFmtId="1" fontId="34" fillId="0" borderId="1" xfId="0" applyNumberFormat="1" applyFont="1" applyBorder="1" applyAlignment="1">
      <alignment horizontal="center" wrapText="1"/>
    </xf>
    <xf numFmtId="1" fontId="34" fillId="0" borderId="7" xfId="0" applyNumberFormat="1" applyFont="1" applyBorder="1" applyAlignment="1">
      <alignment horizontal="center" wrapText="1"/>
    </xf>
    <xf numFmtId="1" fontId="34" fillId="0" borderId="1" xfId="0" applyNumberFormat="1" applyFont="1" applyBorder="1" applyAlignment="1">
      <alignment horizontal="center"/>
    </xf>
    <xf numFmtId="1" fontId="34" fillId="0" borderId="7" xfId="0" applyNumberFormat="1" applyFont="1" applyBorder="1" applyAlignment="1">
      <alignment horizontal="center"/>
    </xf>
    <xf numFmtId="0" fontId="7" fillId="6" borderId="3" xfId="0" applyFont="1" applyFill="1" applyBorder="1" applyAlignment="1">
      <alignment vertical="center" wrapText="1"/>
    </xf>
    <xf numFmtId="164" fontId="50" fillId="7" borderId="4" xfId="5" applyNumberFormat="1" applyFont="1" applyFill="1" applyBorder="1" applyAlignment="1">
      <alignment horizontal="center" vertical="center" wrapText="1"/>
    </xf>
    <xf numFmtId="164" fontId="50" fillId="7" borderId="6" xfId="5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1"/>
    <cellStyle name="Обычный 3" xfId="6"/>
    <cellStyle name="Обычный 4" xfId="2"/>
    <cellStyle name="Обычный_Лист3" xfId="5"/>
    <cellStyle name="Финансовый 2" xfId="4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EF-EAOMS\2018%20&#1075;&#1086;&#1076;\&#1055;&#1051;&#1040;&#1053;-&#1047;&#1040;&#1044;&#1040;&#1053;&#1048;&#1045;%202018%20(&#1082;&#1086;&#1088;&#1088;&#1077;&#1082;&#1090;&#1080;&#1088;&#1086;&#1074;&#1082;&#108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56;&#1045;&#1052;&#1048;&#1056;&#1054;&#1042;&#1040;&#1053;&#1048;&#1045;%20&#1077;&#1078;&#1077;&#1084;&#1077;&#1089;&#1103;&#1095;&#1085;&#1086;&#1077;%20&#1088;&#1072;&#1089;&#1095;&#1077;&#1090;\&#1056;&#1072;&#1089;&#1095;&#1077;&#1090;%202018\&#1056;&#1072;&#1089;&#1095;&#1077;&#1090;\10.&#1054;&#1082;&#1090;&#1103;&#1073;&#1088;&#1100;\&#1055;&#1088;&#1077;&#1084;&#1080;&#1088;&#1086;&#1074;&#1072;&#1085;&#1080;&#1077;%20&#1079;&#1072;%2010%20&#1084;&#1077;&#1089;&#1103;&#1094;&#1077;&#1074;%202018%20&#1075;&#1086;&#1076;&#1072;%20(13.11.2018%2013.53.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ация"/>
      <sheetName val="НСЗ"/>
      <sheetName val="КС"/>
      <sheetName val="ДС"/>
      <sheetName val="АПП ММЦ МУН"/>
      <sheetName val="ССМП"/>
      <sheetName val="АПП (подушевое)"/>
      <sheetName val="ВМП"/>
      <sheetName val="2017"/>
      <sheetName val="свод первонач"/>
      <sheetName val="свод с корректировкой"/>
      <sheetName val="корректировка"/>
      <sheetName val="Подведомственные"/>
      <sheetName val="Боровковой 1 кв"/>
      <sheetName val="срав 2017 и 2018 без премии"/>
    </sheetNames>
    <sheetDataSet>
      <sheetData sheetId="0" refreshError="1"/>
      <sheetData sheetId="1" refreshError="1"/>
      <sheetData sheetId="2" refreshError="1">
        <row r="73">
          <cell r="CT73">
            <v>129</v>
          </cell>
          <cell r="CU73">
            <v>7986434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Н"/>
      <sheetName val="1Прил. АПП на 1 жит.(вз)"/>
      <sheetName val="1Прил. АПП на 1 жит.(дт)"/>
      <sheetName val="2Прил.ПЦ от общего АПП(вз)"/>
      <sheetName val="2Прил.ПЦ от общего АПП(дт)"/>
      <sheetName val="4Прил. НП(вз)"/>
      <sheetName val="4Прил. НП(дт)"/>
      <sheetName val="5Вызовы СМП(вз)"/>
      <sheetName val="5Вызовы СМП(дт)"/>
      <sheetName val="6. Уровень госп. ПН(вз)"/>
      <sheetName val="6. Уровень госп. ПН(дт)"/>
      <sheetName val="3Прил.Диспанс.(вз)"/>
      <sheetName val="3Прил.Диспанс.(дт)"/>
      <sheetName val="7.АПП после инфаркта,инсульта"/>
      <sheetName val="Свод"/>
      <sheetName val="Умершие"/>
      <sheetName val="Итог"/>
      <sheetName val="Выгрузка"/>
      <sheetName val="1Прил.АПП общий"/>
      <sheetName val="2Прил.ПЦ от общего АПП"/>
      <sheetName val="3Прил.Диспанс."/>
      <sheetName val="4Прил. НП"/>
      <sheetName val="5Вызовы СМП"/>
      <sheetName val="6. Уровень госп. ПН"/>
      <sheetName val="Лист1"/>
      <sheetName val="Лист2"/>
      <sheetName val="Лист3"/>
    </sheetNames>
    <sheetDataSet>
      <sheetData sheetId="0" refreshError="1">
        <row r="5">
          <cell r="A5" t="str">
            <v>Код МОЕР</v>
          </cell>
        </row>
        <row r="7">
          <cell r="A7">
            <v>560002</v>
          </cell>
          <cell r="B7" t="str">
            <v>ОРЕНБУРГ ОБЛАСТНАЯ КБ  № 2</v>
          </cell>
        </row>
        <row r="8">
          <cell r="A8">
            <v>560014</v>
          </cell>
          <cell r="B8" t="str">
            <v>ОРЕНБУРГ ФГБОУ ВО ОРГМУ МИНЗДРАВА</v>
          </cell>
        </row>
        <row r="9">
          <cell r="A9">
            <v>560017</v>
          </cell>
          <cell r="B9" t="str">
            <v>ОРЕНБУРГ ГБУЗ ГКБ №1</v>
          </cell>
        </row>
        <row r="10">
          <cell r="A10">
            <v>560019</v>
          </cell>
          <cell r="B10" t="str">
            <v>ОРЕНБУРГ ГАУЗ ГКБ  №3</v>
          </cell>
        </row>
        <row r="11">
          <cell r="A11">
            <v>560021</v>
          </cell>
          <cell r="B11" t="str">
            <v>ОРЕНБУРГ ГБУЗ ГКБ № 5</v>
          </cell>
        </row>
        <row r="12">
          <cell r="A12">
            <v>560022</v>
          </cell>
          <cell r="B12" t="str">
            <v>ОРЕНБУРГ ГАУЗ ГКБ  №6</v>
          </cell>
        </row>
        <row r="13">
          <cell r="A13">
            <v>560024</v>
          </cell>
          <cell r="B13" t="str">
            <v>ОРЕНБУРГ ГАУЗ ДГКБ</v>
          </cell>
        </row>
        <row r="14">
          <cell r="A14">
            <v>560026</v>
          </cell>
          <cell r="B14" t="str">
            <v>ОРЕНБУРГ ГАУЗ ГКБ ИМ. ПИРОГОВА Н.И.</v>
          </cell>
        </row>
        <row r="15">
          <cell r="A15">
            <v>560032</v>
          </cell>
          <cell r="B15" t="str">
            <v>ОРСКАЯ ГАУЗ ГБ № 2</v>
          </cell>
        </row>
        <row r="16">
          <cell r="A16">
            <v>560033</v>
          </cell>
          <cell r="B16" t="str">
            <v>ОРСКАЯ ГАУЗ ГБ № 3</v>
          </cell>
        </row>
        <row r="17">
          <cell r="A17">
            <v>560034</v>
          </cell>
          <cell r="B17" t="str">
            <v>ОРСКАЯ ГАУЗ ГБ № 4</v>
          </cell>
        </row>
        <row r="18">
          <cell r="A18">
            <v>560035</v>
          </cell>
          <cell r="B18" t="str">
            <v>ОРСКАЯ ГАУЗ ГБ № 5</v>
          </cell>
        </row>
        <row r="19">
          <cell r="A19">
            <v>560036</v>
          </cell>
          <cell r="B19" t="str">
            <v>ОРСКАЯ ГАУЗ ГБ № 1</v>
          </cell>
        </row>
        <row r="20">
          <cell r="A20">
            <v>560041</v>
          </cell>
          <cell r="B20" t="str">
            <v>НОВОТРОИЦКАЯ ГАУЗ ДГБ</v>
          </cell>
        </row>
        <row r="21">
          <cell r="A21">
            <v>560043</v>
          </cell>
          <cell r="B21" t="str">
            <v>МЕДНОГОРСКАЯ ГБ</v>
          </cell>
        </row>
        <row r="22">
          <cell r="A22">
            <v>560045</v>
          </cell>
          <cell r="B22" t="str">
            <v>БУГУРУСЛАНСКАЯ ГБ</v>
          </cell>
        </row>
        <row r="23">
          <cell r="A23">
            <v>560047</v>
          </cell>
          <cell r="B23" t="str">
            <v>БУГУРУСЛАНСКАЯ РБ</v>
          </cell>
        </row>
        <row r="24">
          <cell r="A24">
            <v>560052</v>
          </cell>
          <cell r="B24" t="str">
            <v>АБДУЛИНСКАЯ ГБ</v>
          </cell>
        </row>
        <row r="25">
          <cell r="A25">
            <v>560053</v>
          </cell>
          <cell r="B25" t="str">
            <v>АДАМОВСКАЯ РБ</v>
          </cell>
        </row>
        <row r="26">
          <cell r="A26">
            <v>560054</v>
          </cell>
          <cell r="B26" t="str">
            <v>АКБУЛАКСКАЯ РБ</v>
          </cell>
        </row>
        <row r="27">
          <cell r="A27">
            <v>560055</v>
          </cell>
          <cell r="B27" t="str">
            <v>АЛЕКСАНДРОВСКАЯ РБ</v>
          </cell>
        </row>
        <row r="28">
          <cell r="A28">
            <v>560056</v>
          </cell>
          <cell r="B28" t="str">
            <v>АСЕКЕЕВСКАЯ РБ</v>
          </cell>
        </row>
        <row r="29">
          <cell r="A29">
            <v>560057</v>
          </cell>
          <cell r="B29" t="str">
            <v>БЕЛЯЕВСКАЯ РБ</v>
          </cell>
        </row>
        <row r="30">
          <cell r="A30">
            <v>560058</v>
          </cell>
          <cell r="B30" t="str">
            <v>ГАЙСКАЯ ГБ</v>
          </cell>
        </row>
        <row r="31">
          <cell r="A31">
            <v>560059</v>
          </cell>
          <cell r="B31" t="str">
            <v>ГРАЧЕВСКАЯ РБ</v>
          </cell>
        </row>
        <row r="32">
          <cell r="A32">
            <v>560060</v>
          </cell>
          <cell r="B32" t="str">
            <v>ДОМБАРОВСКАЯ РБ</v>
          </cell>
        </row>
        <row r="33">
          <cell r="A33">
            <v>560061</v>
          </cell>
          <cell r="B33" t="str">
            <v>ИЛЕКСКАЯ РБ</v>
          </cell>
        </row>
        <row r="34">
          <cell r="A34">
            <v>560062</v>
          </cell>
          <cell r="B34" t="str">
            <v>КВАРКЕНСКАЯ РБ</v>
          </cell>
        </row>
        <row r="35">
          <cell r="A35">
            <v>560063</v>
          </cell>
          <cell r="B35" t="str">
            <v>КРАСНОГВАРДЕЙСКАЯ РБ</v>
          </cell>
        </row>
        <row r="36">
          <cell r="A36">
            <v>560064</v>
          </cell>
          <cell r="B36" t="str">
            <v>КУВАНДЫКСКАЯ ГБ</v>
          </cell>
        </row>
        <row r="37">
          <cell r="A37">
            <v>560065</v>
          </cell>
          <cell r="B37" t="str">
            <v>КУРМАНАЕВСКАЯ РБ</v>
          </cell>
        </row>
        <row r="38">
          <cell r="A38">
            <v>560066</v>
          </cell>
          <cell r="B38" t="str">
            <v>МАТВЕЕВСКАЯ РБ</v>
          </cell>
        </row>
        <row r="39">
          <cell r="A39">
            <v>560067</v>
          </cell>
          <cell r="B39" t="str">
            <v>НОВООРСКАЯ РБ</v>
          </cell>
        </row>
        <row r="40">
          <cell r="A40">
            <v>560068</v>
          </cell>
          <cell r="B40" t="str">
            <v>НОВОСЕРГИЕВСКАЯ РБ</v>
          </cell>
        </row>
        <row r="41">
          <cell r="A41">
            <v>560069</v>
          </cell>
          <cell r="B41" t="str">
            <v>ОКТЯБРЬСКАЯ РБ</v>
          </cell>
        </row>
        <row r="42">
          <cell r="A42">
            <v>560070</v>
          </cell>
          <cell r="B42" t="str">
            <v>ОРЕНБУРГСКАЯ РБ</v>
          </cell>
        </row>
        <row r="43">
          <cell r="A43">
            <v>560071</v>
          </cell>
          <cell r="B43" t="str">
            <v>ПЕРВОМАЙСКАЯ РБ</v>
          </cell>
        </row>
        <row r="44">
          <cell r="A44">
            <v>560072</v>
          </cell>
          <cell r="B44" t="str">
            <v>ПЕРЕВОЛОЦКАЯ РБ</v>
          </cell>
        </row>
        <row r="45">
          <cell r="A45">
            <v>560073</v>
          </cell>
          <cell r="B45" t="str">
            <v>ПОНОМАРЕВСКАЯ РБ</v>
          </cell>
        </row>
        <row r="46">
          <cell r="A46">
            <v>560074</v>
          </cell>
          <cell r="B46" t="str">
            <v>САКМАРСКАЯ  РБ</v>
          </cell>
        </row>
        <row r="47">
          <cell r="A47">
            <v>560075</v>
          </cell>
          <cell r="B47" t="str">
            <v>САРАКТАШСКАЯ РБ</v>
          </cell>
        </row>
        <row r="48">
          <cell r="A48">
            <v>560076</v>
          </cell>
          <cell r="B48" t="str">
            <v>СВЕТЛИНСКАЯ РБ</v>
          </cell>
        </row>
        <row r="49">
          <cell r="A49">
            <v>560077</v>
          </cell>
          <cell r="B49" t="str">
            <v>СЕВЕРНАЯ РБ</v>
          </cell>
        </row>
        <row r="50">
          <cell r="A50">
            <v>560078</v>
          </cell>
          <cell r="B50" t="str">
            <v>СОЛЬ-ИЛЕЦКАЯ ГБ</v>
          </cell>
        </row>
        <row r="51">
          <cell r="A51">
            <v>560079</v>
          </cell>
          <cell r="B51" t="str">
            <v>СОРОЧИНСКАЯ ГБ</v>
          </cell>
        </row>
        <row r="52">
          <cell r="A52">
            <v>560080</v>
          </cell>
          <cell r="B52" t="str">
            <v>ТАШЛИНСКАЯ РБ</v>
          </cell>
        </row>
        <row r="53">
          <cell r="A53">
            <v>560081</v>
          </cell>
          <cell r="B53" t="str">
            <v>ТОЦКАЯ РБ</v>
          </cell>
        </row>
        <row r="54">
          <cell r="A54">
            <v>560082</v>
          </cell>
          <cell r="B54" t="str">
            <v>ТЮЛЬГАНСКАЯ РБ</v>
          </cell>
        </row>
        <row r="55">
          <cell r="A55">
            <v>560083</v>
          </cell>
          <cell r="B55" t="str">
            <v>ШАРЛЫКСКАЯ РБ</v>
          </cell>
        </row>
        <row r="56">
          <cell r="A56">
            <v>560084</v>
          </cell>
          <cell r="B56" t="str">
            <v>ЯСНЕНСКАЯ ГБ</v>
          </cell>
        </row>
        <row r="57">
          <cell r="A57">
            <v>560085</v>
          </cell>
          <cell r="B57" t="str">
            <v>СТУДЕНЧЕСКАЯ ПОЛИКЛИНИКА ОГУ</v>
          </cell>
        </row>
        <row r="58">
          <cell r="A58">
            <v>560086</v>
          </cell>
          <cell r="B58" t="str">
            <v>ОРЕНБУРГ ОКБ НА СТ. ОРЕНБУРГ</v>
          </cell>
        </row>
        <row r="59">
          <cell r="A59">
            <v>560087</v>
          </cell>
          <cell r="B59" t="str">
            <v>ОРСКАЯ УБ НА СТ. ОРСК</v>
          </cell>
        </row>
        <row r="60">
          <cell r="A60">
            <v>560088</v>
          </cell>
          <cell r="B60" t="str">
            <v>БУЗУЛУКСКАЯ УЗЛ.  Б-ЦА НА СТ.  БУЗУЛУК</v>
          </cell>
        </row>
        <row r="61">
          <cell r="A61">
            <v>560089</v>
          </cell>
          <cell r="B61" t="str">
            <v>АБДУЛИНСКАЯ УЗЛ. ПОЛ-КА НА СТ. АБДУЛИНО</v>
          </cell>
        </row>
        <row r="62">
          <cell r="A62">
            <v>560096</v>
          </cell>
          <cell r="B62" t="str">
            <v>ОРЕНБУРГ ФИЛИАЛ № 3 ФГБУ "426 ВГ" МО РФ</v>
          </cell>
        </row>
        <row r="63">
          <cell r="A63">
            <v>560098</v>
          </cell>
          <cell r="B63" t="str">
            <v xml:space="preserve">ФКУЗ МСЧ-56 ФСИН РОССИИ </v>
          </cell>
        </row>
        <row r="64">
          <cell r="A64">
            <v>560099</v>
          </cell>
          <cell r="B64" t="str">
            <v>МСЧ МВД ПО ОРЕНБУРГСКОЙ ОБЛАСТИ</v>
          </cell>
        </row>
        <row r="65">
          <cell r="A65">
            <v>560205</v>
          </cell>
          <cell r="B65" t="str">
            <v>КДЦ ООО</v>
          </cell>
        </row>
        <row r="66">
          <cell r="A66">
            <v>560206</v>
          </cell>
          <cell r="B66" t="str">
            <v>НОВОТРОИЦК БОЛЬНИЦА СКОРОЙ МЕДИЦИНСКОЙ ПОМОЩИ</v>
          </cell>
        </row>
        <row r="67">
          <cell r="A67">
            <v>560214</v>
          </cell>
          <cell r="B67" t="str">
            <v>БУЗУЛУКСКАЯ БОЛЬНИЦА СКОРОЙ МЕДИЦИНСКОЙ ПОМОЩИ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view="pageBreakPreview" topLeftCell="A48" zoomScale="98" zoomScaleNormal="100" zoomScaleSheetLayoutView="98" workbookViewId="0">
      <selection activeCell="E61" sqref="E61"/>
    </sheetView>
  </sheetViews>
  <sheetFormatPr defaultRowHeight="15" x14ac:dyDescent="0.25"/>
  <cols>
    <col min="1" max="1" width="38.28515625" customWidth="1"/>
    <col min="2" max="2" width="16.85546875" style="93" customWidth="1"/>
    <col min="3" max="3" width="21.28515625" style="78" customWidth="1"/>
  </cols>
  <sheetData>
    <row r="1" spans="1:8" ht="39.75" customHeight="1" x14ac:dyDescent="0.25">
      <c r="A1" s="1"/>
      <c r="B1" s="278" t="s">
        <v>294</v>
      </c>
      <c r="C1" s="278"/>
    </row>
    <row r="2" spans="1:8" ht="45" customHeight="1" x14ac:dyDescent="0.25">
      <c r="A2" s="279" t="s">
        <v>293</v>
      </c>
      <c r="B2" s="279"/>
      <c r="C2" s="279"/>
      <c r="D2" s="206"/>
      <c r="E2" s="206"/>
      <c r="F2" s="206"/>
      <c r="G2" s="206"/>
      <c r="H2" s="206"/>
    </row>
    <row r="3" spans="1:8" ht="30.75" customHeight="1" x14ac:dyDescent="0.25">
      <c r="A3" s="280"/>
      <c r="B3" s="281" t="s">
        <v>4</v>
      </c>
      <c r="C3" s="281"/>
    </row>
    <row r="4" spans="1:8" x14ac:dyDescent="0.25">
      <c r="A4" s="280"/>
      <c r="B4" s="268" t="s">
        <v>5</v>
      </c>
      <c r="C4" s="200" t="s">
        <v>7</v>
      </c>
    </row>
    <row r="5" spans="1:8" ht="19.5" customHeight="1" x14ac:dyDescent="0.25">
      <c r="A5" s="271" t="s">
        <v>291</v>
      </c>
      <c r="B5" s="272">
        <v>7344</v>
      </c>
      <c r="C5" s="273">
        <v>4696625</v>
      </c>
    </row>
    <row r="6" spans="1:8" x14ac:dyDescent="0.25">
      <c r="A6" s="198" t="s">
        <v>8</v>
      </c>
      <c r="B6" s="277">
        <v>1876</v>
      </c>
      <c r="C6" s="203">
        <v>1199156</v>
      </c>
    </row>
    <row r="7" spans="1:8" x14ac:dyDescent="0.25">
      <c r="A7" s="198" t="s">
        <v>9</v>
      </c>
      <c r="B7" s="277">
        <v>1876</v>
      </c>
      <c r="C7" s="203">
        <v>1199156</v>
      </c>
    </row>
    <row r="8" spans="1:8" x14ac:dyDescent="0.25">
      <c r="A8" s="198" t="s">
        <v>10</v>
      </c>
      <c r="B8" s="277">
        <v>1876</v>
      </c>
      <c r="C8" s="203">
        <v>1199156</v>
      </c>
    </row>
    <row r="9" spans="1:8" x14ac:dyDescent="0.25">
      <c r="A9" s="198" t="s">
        <v>14</v>
      </c>
      <c r="B9" s="277">
        <v>1716</v>
      </c>
      <c r="C9" s="203">
        <v>1099157</v>
      </c>
    </row>
    <row r="10" spans="1:8" x14ac:dyDescent="0.25">
      <c r="A10" s="120" t="s">
        <v>11</v>
      </c>
      <c r="B10" s="269">
        <v>1288</v>
      </c>
      <c r="C10" s="163">
        <v>824150</v>
      </c>
    </row>
    <row r="11" spans="1:8" x14ac:dyDescent="0.25">
      <c r="A11" s="120" t="s">
        <v>12</v>
      </c>
      <c r="B11" s="269">
        <v>203</v>
      </c>
      <c r="C11" s="163">
        <v>129570</v>
      </c>
    </row>
    <row r="12" spans="1:8" x14ac:dyDescent="0.25">
      <c r="A12" s="120" t="s">
        <v>13</v>
      </c>
      <c r="B12" s="269">
        <v>79</v>
      </c>
      <c r="C12" s="163">
        <v>50841</v>
      </c>
    </row>
    <row r="13" spans="1:8" x14ac:dyDescent="0.25">
      <c r="A13" s="120" t="s">
        <v>0</v>
      </c>
      <c r="B13" s="269">
        <v>31</v>
      </c>
      <c r="C13" s="163">
        <v>20947</v>
      </c>
    </row>
    <row r="14" spans="1:8" x14ac:dyDescent="0.25">
      <c r="A14" s="120" t="s">
        <v>22</v>
      </c>
      <c r="B14" s="269">
        <v>115</v>
      </c>
      <c r="C14" s="163">
        <v>73649</v>
      </c>
    </row>
    <row r="15" spans="1:8" x14ac:dyDescent="0.25">
      <c r="A15" s="271" t="s">
        <v>290</v>
      </c>
      <c r="B15" s="276">
        <v>7344</v>
      </c>
      <c r="C15" s="211">
        <v>4696625</v>
      </c>
    </row>
    <row r="16" spans="1:8" x14ac:dyDescent="0.25">
      <c r="A16" s="198" t="s">
        <v>8</v>
      </c>
      <c r="B16" s="277">
        <v>1875</v>
      </c>
      <c r="C16" s="203">
        <v>1199156</v>
      </c>
    </row>
    <row r="17" spans="1:3" x14ac:dyDescent="0.25">
      <c r="A17" s="198" t="s">
        <v>9</v>
      </c>
      <c r="B17" s="277">
        <v>1875</v>
      </c>
      <c r="C17" s="203">
        <v>1199156</v>
      </c>
    </row>
    <row r="18" spans="1:3" x14ac:dyDescent="0.25">
      <c r="A18" s="198" t="s">
        <v>10</v>
      </c>
      <c r="B18" s="277">
        <v>1875</v>
      </c>
      <c r="C18" s="203">
        <v>1199156</v>
      </c>
    </row>
    <row r="19" spans="1:3" x14ac:dyDescent="0.25">
      <c r="A19" s="198" t="s">
        <v>14</v>
      </c>
      <c r="B19" s="277">
        <v>1719</v>
      </c>
      <c r="C19" s="203">
        <v>1099157</v>
      </c>
    </row>
    <row r="20" spans="1:3" x14ac:dyDescent="0.25">
      <c r="A20" s="120" t="s">
        <v>11</v>
      </c>
      <c r="B20" s="269">
        <v>510</v>
      </c>
      <c r="C20" s="163">
        <v>325885</v>
      </c>
    </row>
    <row r="21" spans="1:3" x14ac:dyDescent="0.25">
      <c r="A21" s="120" t="s">
        <v>12</v>
      </c>
      <c r="B21" s="269">
        <v>936</v>
      </c>
      <c r="C21" s="163">
        <v>599386</v>
      </c>
    </row>
    <row r="22" spans="1:3" x14ac:dyDescent="0.25">
      <c r="A22" s="120" t="s">
        <v>13</v>
      </c>
      <c r="B22" s="269">
        <v>137</v>
      </c>
      <c r="C22" s="163">
        <v>87380</v>
      </c>
    </row>
    <row r="23" spans="1:3" x14ac:dyDescent="0.25">
      <c r="A23" s="120" t="s">
        <v>0</v>
      </c>
      <c r="B23" s="269">
        <v>20</v>
      </c>
      <c r="C23" s="163">
        <v>12431</v>
      </c>
    </row>
    <row r="24" spans="1:3" x14ac:dyDescent="0.25">
      <c r="A24" s="120" t="s">
        <v>22</v>
      </c>
      <c r="B24" s="269">
        <v>116</v>
      </c>
      <c r="C24" s="163">
        <v>74075</v>
      </c>
    </row>
    <row r="25" spans="1:3" ht="30" x14ac:dyDescent="0.25">
      <c r="A25" s="266" t="s">
        <v>286</v>
      </c>
      <c r="B25" s="276">
        <v>7344</v>
      </c>
      <c r="C25" s="211">
        <v>4696625</v>
      </c>
    </row>
    <row r="26" spans="1:3" x14ac:dyDescent="0.25">
      <c r="A26" s="198" t="s">
        <v>8</v>
      </c>
      <c r="B26" s="277">
        <v>1876</v>
      </c>
      <c r="C26" s="203">
        <v>1199156</v>
      </c>
    </row>
    <row r="27" spans="1:3" x14ac:dyDescent="0.25">
      <c r="A27" s="198" t="s">
        <v>9</v>
      </c>
      <c r="B27" s="277">
        <v>1876</v>
      </c>
      <c r="C27" s="203">
        <v>1199156</v>
      </c>
    </row>
    <row r="28" spans="1:3" x14ac:dyDescent="0.25">
      <c r="A28" s="198" t="s">
        <v>10</v>
      </c>
      <c r="B28" s="277">
        <v>1876</v>
      </c>
      <c r="C28" s="203">
        <v>1199156</v>
      </c>
    </row>
    <row r="29" spans="1:3" x14ac:dyDescent="0.25">
      <c r="A29" s="198" t="s">
        <v>14</v>
      </c>
      <c r="B29" s="277">
        <v>1716</v>
      </c>
      <c r="C29" s="203">
        <v>1099157</v>
      </c>
    </row>
    <row r="30" spans="1:3" x14ac:dyDescent="0.25">
      <c r="A30" s="120" t="s">
        <v>11</v>
      </c>
      <c r="B30" s="269">
        <v>231</v>
      </c>
      <c r="C30" s="163">
        <v>148152</v>
      </c>
    </row>
    <row r="31" spans="1:3" x14ac:dyDescent="0.25">
      <c r="A31" s="120" t="s">
        <v>12</v>
      </c>
      <c r="B31" s="269">
        <v>866</v>
      </c>
      <c r="C31" s="163">
        <v>553541</v>
      </c>
    </row>
    <row r="32" spans="1:3" x14ac:dyDescent="0.25">
      <c r="A32" s="120" t="s">
        <v>13</v>
      </c>
      <c r="B32" s="269">
        <v>104</v>
      </c>
      <c r="C32" s="163">
        <v>67187</v>
      </c>
    </row>
    <row r="33" spans="1:3" x14ac:dyDescent="0.25">
      <c r="A33" s="120" t="s">
        <v>0</v>
      </c>
      <c r="B33" s="269">
        <v>34</v>
      </c>
      <c r="C33" s="163">
        <v>22082</v>
      </c>
    </row>
    <row r="34" spans="1:3" x14ac:dyDescent="0.25">
      <c r="A34" s="120" t="s">
        <v>22</v>
      </c>
      <c r="B34" s="269">
        <v>481</v>
      </c>
      <c r="C34" s="163">
        <v>308195</v>
      </c>
    </row>
    <row r="35" spans="1:3" x14ac:dyDescent="0.25">
      <c r="A35" s="266" t="s">
        <v>228</v>
      </c>
      <c r="B35" s="276">
        <v>7344</v>
      </c>
      <c r="C35" s="211">
        <v>4696625</v>
      </c>
    </row>
    <row r="36" spans="1:3" x14ac:dyDescent="0.25">
      <c r="A36" s="198" t="s">
        <v>8</v>
      </c>
      <c r="B36" s="277">
        <v>1876</v>
      </c>
      <c r="C36" s="203">
        <v>1199157</v>
      </c>
    </row>
    <row r="37" spans="1:3" x14ac:dyDescent="0.25">
      <c r="A37" s="198" t="s">
        <v>9</v>
      </c>
      <c r="B37" s="277">
        <v>1876</v>
      </c>
      <c r="C37" s="203">
        <v>1199825</v>
      </c>
    </row>
    <row r="38" spans="1:3" x14ac:dyDescent="0.25">
      <c r="A38" s="198" t="s">
        <v>10</v>
      </c>
      <c r="B38" s="277">
        <v>1875</v>
      </c>
      <c r="C38" s="203">
        <v>1198823</v>
      </c>
    </row>
    <row r="39" spans="1:3" x14ac:dyDescent="0.25">
      <c r="A39" s="198" t="s">
        <v>14</v>
      </c>
      <c r="B39" s="277">
        <v>1717</v>
      </c>
      <c r="C39" s="203">
        <v>1098820</v>
      </c>
    </row>
    <row r="40" spans="1:3" x14ac:dyDescent="0.25">
      <c r="A40" s="120" t="s">
        <v>11</v>
      </c>
      <c r="B40" s="269">
        <v>38</v>
      </c>
      <c r="C40" s="163">
        <v>23963</v>
      </c>
    </row>
    <row r="41" spans="1:3" x14ac:dyDescent="0.25">
      <c r="A41" s="120" t="s">
        <v>12</v>
      </c>
      <c r="B41" s="269">
        <v>463</v>
      </c>
      <c r="C41" s="163">
        <v>296061</v>
      </c>
    </row>
    <row r="42" spans="1:3" x14ac:dyDescent="0.25">
      <c r="A42" s="120" t="s">
        <v>13</v>
      </c>
      <c r="B42" s="269">
        <v>722</v>
      </c>
      <c r="C42" s="163">
        <v>462414</v>
      </c>
    </row>
    <row r="43" spans="1:3" x14ac:dyDescent="0.25">
      <c r="A43" s="120" t="s">
        <v>0</v>
      </c>
      <c r="B43" s="269">
        <v>1</v>
      </c>
      <c r="C43" s="163">
        <v>887</v>
      </c>
    </row>
    <row r="44" spans="1:3" x14ac:dyDescent="0.25">
      <c r="A44" s="120" t="s">
        <v>22</v>
      </c>
      <c r="B44" s="269">
        <v>493</v>
      </c>
      <c r="C44" s="163">
        <v>315495</v>
      </c>
    </row>
    <row r="45" spans="1:3" x14ac:dyDescent="0.25">
      <c r="A45" s="267" t="s">
        <v>226</v>
      </c>
      <c r="B45" s="276">
        <v>14844</v>
      </c>
      <c r="C45" s="211">
        <v>10760225</v>
      </c>
    </row>
    <row r="46" spans="1:3" x14ac:dyDescent="0.25">
      <c r="A46" s="198" t="s">
        <v>8</v>
      </c>
      <c r="B46" s="277">
        <v>3750</v>
      </c>
      <c r="C46" s="203">
        <v>2715057</v>
      </c>
    </row>
    <row r="47" spans="1:3" x14ac:dyDescent="0.25">
      <c r="A47" s="198" t="s">
        <v>9</v>
      </c>
      <c r="B47" s="277">
        <v>3750</v>
      </c>
      <c r="C47" s="203">
        <v>2715057</v>
      </c>
    </row>
    <row r="48" spans="1:3" x14ac:dyDescent="0.25">
      <c r="A48" s="198" t="s">
        <v>10</v>
      </c>
      <c r="B48" s="277">
        <v>3750</v>
      </c>
      <c r="C48" s="203">
        <v>2715057</v>
      </c>
    </row>
    <row r="49" spans="1:3" x14ac:dyDescent="0.25">
      <c r="A49" s="198" t="s">
        <v>14</v>
      </c>
      <c r="B49" s="277">
        <v>3594</v>
      </c>
      <c r="C49" s="203">
        <v>2615054</v>
      </c>
    </row>
    <row r="50" spans="1:3" x14ac:dyDescent="0.25">
      <c r="A50" s="120" t="s">
        <v>11</v>
      </c>
      <c r="B50" s="269">
        <v>904</v>
      </c>
      <c r="C50" s="163">
        <v>658379</v>
      </c>
    </row>
    <row r="51" spans="1:3" x14ac:dyDescent="0.25">
      <c r="A51" s="120" t="s">
        <v>12</v>
      </c>
      <c r="B51" s="269">
        <v>660</v>
      </c>
      <c r="C51" s="163">
        <v>480412</v>
      </c>
    </row>
    <row r="52" spans="1:3" x14ac:dyDescent="0.25">
      <c r="A52" s="120" t="s">
        <v>13</v>
      </c>
      <c r="B52" s="269">
        <v>35</v>
      </c>
      <c r="C52" s="163">
        <v>24651</v>
      </c>
    </row>
    <row r="53" spans="1:3" x14ac:dyDescent="0.25">
      <c r="A53" s="120" t="s">
        <v>0</v>
      </c>
      <c r="B53" s="269">
        <v>1732</v>
      </c>
      <c r="C53" s="163">
        <v>1261022</v>
      </c>
    </row>
    <row r="54" spans="1:3" x14ac:dyDescent="0.25">
      <c r="A54" s="120" t="s">
        <v>22</v>
      </c>
      <c r="B54" s="269">
        <v>263</v>
      </c>
      <c r="C54" s="163">
        <v>190590</v>
      </c>
    </row>
    <row r="55" spans="1:3" x14ac:dyDescent="0.25">
      <c r="A55" s="267" t="s">
        <v>292</v>
      </c>
      <c r="B55" s="270">
        <v>7797</v>
      </c>
      <c r="C55" s="205">
        <v>5296625</v>
      </c>
    </row>
    <row r="56" spans="1:3" x14ac:dyDescent="0.25">
      <c r="A56" s="198" t="s">
        <v>8</v>
      </c>
      <c r="B56" s="274">
        <v>1877</v>
      </c>
      <c r="C56" s="275">
        <v>1304094</v>
      </c>
    </row>
    <row r="57" spans="1:3" x14ac:dyDescent="0.25">
      <c r="A57" s="120" t="s">
        <v>11</v>
      </c>
      <c r="B57" s="269">
        <v>752</v>
      </c>
      <c r="C57" s="163">
        <v>522882</v>
      </c>
    </row>
    <row r="58" spans="1:3" x14ac:dyDescent="0.25">
      <c r="A58" s="120" t="s">
        <v>12</v>
      </c>
      <c r="B58" s="269">
        <v>241</v>
      </c>
      <c r="C58" s="163">
        <v>167714</v>
      </c>
    </row>
    <row r="59" spans="1:3" x14ac:dyDescent="0.25">
      <c r="A59" s="120" t="s">
        <v>13</v>
      </c>
      <c r="B59" s="269">
        <v>169</v>
      </c>
      <c r="C59" s="163">
        <v>117295</v>
      </c>
    </row>
    <row r="60" spans="1:3" x14ac:dyDescent="0.25">
      <c r="A60" s="120" t="s">
        <v>0</v>
      </c>
      <c r="B60" s="269">
        <v>163</v>
      </c>
      <c r="C60" s="163">
        <v>112962</v>
      </c>
    </row>
    <row r="61" spans="1:3" x14ac:dyDescent="0.25">
      <c r="A61" s="120" t="s">
        <v>22</v>
      </c>
      <c r="B61" s="269">
        <v>552</v>
      </c>
      <c r="C61" s="163">
        <v>383241</v>
      </c>
    </row>
    <row r="62" spans="1:3" x14ac:dyDescent="0.25">
      <c r="A62" s="198" t="s">
        <v>9</v>
      </c>
      <c r="B62" s="274">
        <v>1877</v>
      </c>
      <c r="C62" s="275">
        <v>1264156</v>
      </c>
    </row>
    <row r="63" spans="1:3" x14ac:dyDescent="0.25">
      <c r="A63" s="120" t="s">
        <v>11</v>
      </c>
      <c r="B63" s="269">
        <v>1028</v>
      </c>
      <c r="C63" s="163">
        <v>695101</v>
      </c>
    </row>
    <row r="64" spans="1:3" x14ac:dyDescent="0.25">
      <c r="A64" s="120" t="s">
        <v>12</v>
      </c>
      <c r="B64" s="269">
        <v>211</v>
      </c>
      <c r="C64" s="163">
        <v>142085</v>
      </c>
    </row>
    <row r="65" spans="1:3" x14ac:dyDescent="0.25">
      <c r="A65" s="120" t="s">
        <v>13</v>
      </c>
      <c r="B65" s="269">
        <v>146</v>
      </c>
      <c r="C65" s="163">
        <v>98147</v>
      </c>
    </row>
    <row r="66" spans="1:3" x14ac:dyDescent="0.25">
      <c r="A66" s="120" t="s">
        <v>0</v>
      </c>
      <c r="B66" s="269">
        <v>161</v>
      </c>
      <c r="C66" s="163">
        <v>108332</v>
      </c>
    </row>
    <row r="67" spans="1:3" x14ac:dyDescent="0.25">
      <c r="A67" s="120" t="s">
        <v>22</v>
      </c>
      <c r="B67" s="269">
        <v>331</v>
      </c>
      <c r="C67" s="163">
        <v>220491</v>
      </c>
    </row>
    <row r="68" spans="1:3" x14ac:dyDescent="0.25">
      <c r="A68" s="198" t="s">
        <v>10</v>
      </c>
      <c r="B68" s="274">
        <v>1877</v>
      </c>
      <c r="C68" s="275">
        <v>1337170</v>
      </c>
    </row>
    <row r="69" spans="1:3" x14ac:dyDescent="0.25">
      <c r="A69" s="120" t="s">
        <v>11</v>
      </c>
      <c r="B69" s="269">
        <v>927</v>
      </c>
      <c r="C69" s="163">
        <v>660337</v>
      </c>
    </row>
    <row r="70" spans="1:3" x14ac:dyDescent="0.25">
      <c r="A70" s="120" t="s">
        <v>12</v>
      </c>
      <c r="B70" s="269">
        <v>204</v>
      </c>
      <c r="C70" s="163">
        <v>145578</v>
      </c>
    </row>
    <row r="71" spans="1:3" x14ac:dyDescent="0.25">
      <c r="A71" s="120" t="s">
        <v>13</v>
      </c>
      <c r="B71" s="269">
        <v>247</v>
      </c>
      <c r="C71" s="163">
        <v>174196</v>
      </c>
    </row>
    <row r="72" spans="1:3" x14ac:dyDescent="0.25">
      <c r="A72" s="120" t="s">
        <v>0</v>
      </c>
      <c r="B72" s="269">
        <v>65</v>
      </c>
      <c r="C72" s="163">
        <v>48148</v>
      </c>
    </row>
    <row r="73" spans="1:3" x14ac:dyDescent="0.25">
      <c r="A73" s="120" t="s">
        <v>22</v>
      </c>
      <c r="B73" s="269">
        <v>434</v>
      </c>
      <c r="C73" s="163">
        <v>308911</v>
      </c>
    </row>
    <row r="74" spans="1:3" x14ac:dyDescent="0.25">
      <c r="A74" s="198" t="s">
        <v>14</v>
      </c>
      <c r="B74" s="274">
        <v>2166</v>
      </c>
      <c r="C74" s="275">
        <v>1391205</v>
      </c>
    </row>
    <row r="75" spans="1:3" x14ac:dyDescent="0.25">
      <c r="A75" s="120" t="s">
        <v>11</v>
      </c>
      <c r="B75" s="269">
        <v>1003</v>
      </c>
      <c r="C75" s="163">
        <v>642409</v>
      </c>
    </row>
    <row r="76" spans="1:3" x14ac:dyDescent="0.25">
      <c r="A76" s="120" t="s">
        <v>12</v>
      </c>
      <c r="B76" s="269">
        <v>573</v>
      </c>
      <c r="C76" s="163">
        <v>367056</v>
      </c>
    </row>
    <row r="77" spans="1:3" x14ac:dyDescent="0.25">
      <c r="A77" s="120" t="s">
        <v>13</v>
      </c>
      <c r="B77" s="269">
        <v>185</v>
      </c>
      <c r="C77" s="163">
        <v>119857</v>
      </c>
    </row>
    <row r="78" spans="1:3" x14ac:dyDescent="0.25">
      <c r="A78" s="120" t="s">
        <v>0</v>
      </c>
      <c r="B78" s="269">
        <v>90</v>
      </c>
      <c r="C78" s="163">
        <v>58945</v>
      </c>
    </row>
    <row r="79" spans="1:3" x14ac:dyDescent="0.25">
      <c r="A79" s="120" t="s">
        <v>22</v>
      </c>
      <c r="B79" s="269">
        <v>315</v>
      </c>
      <c r="C79" s="163">
        <v>202938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30" zoomScaleNormal="100" zoomScaleSheetLayoutView="130" workbookViewId="0">
      <selection activeCell="G5" sqref="G5"/>
    </sheetView>
  </sheetViews>
  <sheetFormatPr defaultRowHeight="15" x14ac:dyDescent="0.25"/>
  <cols>
    <col min="1" max="1" width="39.85546875" customWidth="1"/>
    <col min="2" max="2" width="17.28515625" customWidth="1"/>
    <col min="3" max="3" width="9.5703125" customWidth="1"/>
    <col min="4" max="4" width="14.140625" customWidth="1"/>
    <col min="5" max="5" width="8.140625" customWidth="1"/>
    <col min="6" max="6" width="13.85546875" customWidth="1"/>
    <col min="7" max="7" width="8.140625" customWidth="1"/>
    <col min="8" max="8" width="14.5703125" customWidth="1"/>
    <col min="10" max="10" width="11.42578125" bestFit="1" customWidth="1"/>
  </cols>
  <sheetData>
    <row r="1" spans="1:8" ht="53.25" customHeight="1" x14ac:dyDescent="0.25">
      <c r="A1" s="1"/>
      <c r="B1" s="1"/>
      <c r="C1" s="1"/>
      <c r="D1" s="1"/>
      <c r="E1" s="123"/>
      <c r="F1" s="282" t="s">
        <v>240</v>
      </c>
      <c r="G1" s="282"/>
      <c r="H1" s="282"/>
    </row>
    <row r="2" spans="1:8" ht="49.5" customHeight="1" x14ac:dyDescent="0.25">
      <c r="A2" s="296" t="s">
        <v>225</v>
      </c>
      <c r="B2" s="296"/>
      <c r="C2" s="296"/>
      <c r="D2" s="296"/>
      <c r="E2" s="296"/>
      <c r="F2" s="296"/>
      <c r="G2" s="296"/>
      <c r="H2" s="296"/>
    </row>
    <row r="3" spans="1:8" ht="15.75" x14ac:dyDescent="0.25">
      <c r="A3" s="280" t="s">
        <v>1</v>
      </c>
      <c r="B3" s="287" t="s">
        <v>224</v>
      </c>
      <c r="C3" s="280" t="s">
        <v>2</v>
      </c>
      <c r="D3" s="280"/>
      <c r="E3" s="280" t="s">
        <v>3</v>
      </c>
      <c r="F3" s="280"/>
      <c r="G3" s="280" t="s">
        <v>4</v>
      </c>
      <c r="H3" s="280"/>
    </row>
    <row r="4" spans="1:8" ht="15.75" x14ac:dyDescent="0.25">
      <c r="A4" s="280"/>
      <c r="B4" s="287"/>
      <c r="C4" s="113" t="s">
        <v>5</v>
      </c>
      <c r="D4" s="113" t="s">
        <v>7</v>
      </c>
      <c r="E4" s="109" t="s">
        <v>5</v>
      </c>
      <c r="F4" s="109" t="s">
        <v>7</v>
      </c>
      <c r="G4" s="109" t="s">
        <v>5</v>
      </c>
      <c r="H4" s="109" t="s">
        <v>7</v>
      </c>
    </row>
    <row r="5" spans="1:8" ht="21.75" customHeight="1" x14ac:dyDescent="0.25">
      <c r="A5" s="114" t="s">
        <v>226</v>
      </c>
      <c r="B5" s="109" t="s">
        <v>227</v>
      </c>
      <c r="C5" s="115">
        <v>2088</v>
      </c>
      <c r="D5" s="164">
        <v>56731135</v>
      </c>
      <c r="E5" s="116">
        <v>126</v>
      </c>
      <c r="F5" s="165">
        <f>10538.3*1000</f>
        <v>10538300</v>
      </c>
      <c r="G5" s="117">
        <f t="shared" ref="G5:H7" si="0">C5+E5</f>
        <v>2214</v>
      </c>
      <c r="H5" s="118">
        <f t="shared" si="0"/>
        <v>67269435</v>
      </c>
    </row>
    <row r="6" spans="1:8" ht="21.75" customHeight="1" x14ac:dyDescent="0.25">
      <c r="A6" s="114" t="s">
        <v>228</v>
      </c>
      <c r="B6" s="109" t="s">
        <v>227</v>
      </c>
      <c r="C6" s="115">
        <v>357</v>
      </c>
      <c r="D6" s="164">
        <f>29830*1000</f>
        <v>29830000</v>
      </c>
      <c r="E6" s="116">
        <v>129</v>
      </c>
      <c r="F6" s="165">
        <f>7395.4*1000</f>
        <v>7395400</v>
      </c>
      <c r="G6" s="117">
        <f t="shared" si="0"/>
        <v>486</v>
      </c>
      <c r="H6" s="118">
        <f t="shared" si="0"/>
        <v>37225400</v>
      </c>
    </row>
    <row r="7" spans="1:8" ht="21" customHeight="1" x14ac:dyDescent="0.25">
      <c r="A7" s="114" t="s">
        <v>229</v>
      </c>
      <c r="B7" s="109" t="s">
        <v>227</v>
      </c>
      <c r="C7" s="115">
        <v>4986</v>
      </c>
      <c r="D7" s="164">
        <v>458019281</v>
      </c>
      <c r="E7" s="116">
        <v>0</v>
      </c>
      <c r="F7" s="165">
        <v>-6952619</v>
      </c>
      <c r="G7" s="117">
        <f t="shared" si="0"/>
        <v>4986</v>
      </c>
      <c r="H7" s="118">
        <f t="shared" si="0"/>
        <v>451066662</v>
      </c>
    </row>
    <row r="8" spans="1:8" ht="21.75" customHeight="1" x14ac:dyDescent="0.25">
      <c r="A8" s="114" t="s">
        <v>230</v>
      </c>
      <c r="B8" s="111" t="s">
        <v>227</v>
      </c>
      <c r="C8" s="115">
        <v>833</v>
      </c>
      <c r="D8" s="164">
        <v>128272000</v>
      </c>
      <c r="E8" s="116">
        <v>0</v>
      </c>
      <c r="F8" s="165">
        <v>-10981081</v>
      </c>
      <c r="G8" s="117">
        <f t="shared" ref="G8" si="1">C8+E8</f>
        <v>833</v>
      </c>
      <c r="H8" s="118">
        <f t="shared" ref="H8" si="2">D8+F8</f>
        <v>117290919</v>
      </c>
    </row>
    <row r="9" spans="1:8" x14ac:dyDescent="0.25">
      <c r="A9" s="119" t="s">
        <v>18</v>
      </c>
      <c r="B9" s="120"/>
      <c r="C9" s="120"/>
      <c r="D9" s="120"/>
      <c r="E9" s="121">
        <f>E5+E6+E7</f>
        <v>255</v>
      </c>
      <c r="F9" s="122">
        <f>F7+F6+F5+F8</f>
        <v>0</v>
      </c>
      <c r="G9" s="120"/>
      <c r="H9" s="120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106" zoomScaleNormal="100" zoomScaleSheetLayoutView="106" workbookViewId="0">
      <pane xSplit="2" ySplit="4" topLeftCell="C43" activePane="bottomRight" state="frozen"/>
      <selection pane="topRight" activeCell="C1" sqref="C1"/>
      <selection pane="bottomLeft" activeCell="A6" sqref="A6"/>
      <selection pane="bottomRight" activeCell="R43" sqref="R43"/>
    </sheetView>
  </sheetViews>
  <sheetFormatPr defaultRowHeight="15" x14ac:dyDescent="0.25"/>
  <cols>
    <col min="1" max="1" width="11.7109375" style="24" customWidth="1"/>
    <col min="2" max="2" width="12.85546875" style="24" customWidth="1"/>
    <col min="3" max="3" width="10.5703125" style="24" customWidth="1"/>
    <col min="4" max="7" width="9.140625" style="24" customWidth="1"/>
    <col min="8" max="8" width="10.85546875" style="24" customWidth="1"/>
    <col min="9" max="11" width="13.28515625" style="24" customWidth="1"/>
    <col min="12" max="13" width="12" style="24" customWidth="1"/>
    <col min="14" max="14" width="13.28515625" style="24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4" ht="45.75" customHeight="1" x14ac:dyDescent="0.25">
      <c r="L1" s="282" t="s">
        <v>241</v>
      </c>
      <c r="M1" s="282"/>
      <c r="N1" s="282"/>
    </row>
    <row r="2" spans="1:14" ht="24.75" customHeight="1" x14ac:dyDescent="0.25">
      <c r="A2" s="298" t="s">
        <v>23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</row>
    <row r="3" spans="1:14" x14ac:dyDescent="0.25">
      <c r="A3" s="299" t="s">
        <v>24</v>
      </c>
      <c r="B3" s="301" t="s">
        <v>25</v>
      </c>
      <c r="C3" s="303" t="s">
        <v>26</v>
      </c>
      <c r="D3" s="303"/>
      <c r="E3" s="303"/>
      <c r="F3" s="303"/>
      <c r="G3" s="303"/>
      <c r="H3" s="303"/>
      <c r="I3" s="303" t="s">
        <v>27</v>
      </c>
      <c r="J3" s="303"/>
      <c r="K3" s="303"/>
      <c r="L3" s="303"/>
      <c r="M3" s="303"/>
      <c r="N3" s="303"/>
    </row>
    <row r="4" spans="1:14" ht="45" x14ac:dyDescent="0.25">
      <c r="A4" s="300"/>
      <c r="B4" s="302"/>
      <c r="C4" s="30" t="s">
        <v>28</v>
      </c>
      <c r="D4" s="30" t="s">
        <v>29</v>
      </c>
      <c r="E4" s="31" t="s">
        <v>30</v>
      </c>
      <c r="F4" s="31" t="s">
        <v>31</v>
      </c>
      <c r="G4" s="30" t="s">
        <v>0</v>
      </c>
      <c r="H4" s="30" t="s">
        <v>32</v>
      </c>
      <c r="I4" s="30" t="s">
        <v>28</v>
      </c>
      <c r="J4" s="30" t="s">
        <v>29</v>
      </c>
      <c r="K4" s="31" t="s">
        <v>30</v>
      </c>
      <c r="L4" s="31" t="s">
        <v>31</v>
      </c>
      <c r="M4" s="30" t="s">
        <v>0</v>
      </c>
      <c r="N4" s="30" t="s">
        <v>32</v>
      </c>
    </row>
    <row r="5" spans="1:14" x14ac:dyDescent="0.25">
      <c r="A5" s="297" t="s">
        <v>33</v>
      </c>
      <c r="B5" s="297"/>
      <c r="C5" s="25">
        <v>8252</v>
      </c>
      <c r="D5" s="25">
        <v>2581</v>
      </c>
      <c r="E5" s="25">
        <v>2145</v>
      </c>
      <c r="F5" s="25">
        <v>4364</v>
      </c>
      <c r="G5" s="26">
        <v>435</v>
      </c>
      <c r="H5" s="27">
        <v>17777</v>
      </c>
      <c r="I5" s="25">
        <v>1421689</v>
      </c>
      <c r="J5" s="25">
        <v>444665</v>
      </c>
      <c r="K5" s="25">
        <v>369550</v>
      </c>
      <c r="L5" s="25">
        <v>751848</v>
      </c>
      <c r="M5" s="25">
        <v>74944</v>
      </c>
      <c r="N5" s="28">
        <v>3062696</v>
      </c>
    </row>
    <row r="6" spans="1:14" x14ac:dyDescent="0.25">
      <c r="A6" s="297" t="s">
        <v>34</v>
      </c>
      <c r="B6" s="297"/>
      <c r="C6" s="25">
        <v>2422</v>
      </c>
      <c r="D6" s="26">
        <v>745</v>
      </c>
      <c r="E6" s="25">
        <v>1049</v>
      </c>
      <c r="F6" s="26">
        <v>486</v>
      </c>
      <c r="G6" s="26">
        <v>839</v>
      </c>
      <c r="H6" s="27">
        <v>5541</v>
      </c>
      <c r="I6" s="25">
        <v>430620</v>
      </c>
      <c r="J6" s="25">
        <v>132458</v>
      </c>
      <c r="K6" s="25">
        <v>186506</v>
      </c>
      <c r="L6" s="25">
        <v>86409</v>
      </c>
      <c r="M6" s="25">
        <v>149171</v>
      </c>
      <c r="N6" s="28">
        <v>985164</v>
      </c>
    </row>
    <row r="7" spans="1:14" x14ac:dyDescent="0.25">
      <c r="A7" s="297" t="s">
        <v>35</v>
      </c>
      <c r="B7" s="297"/>
      <c r="C7" s="25">
        <v>58795</v>
      </c>
      <c r="D7" s="25">
        <v>5650</v>
      </c>
      <c r="E7" s="25">
        <v>9863</v>
      </c>
      <c r="F7" s="25">
        <v>3445</v>
      </c>
      <c r="G7" s="25">
        <v>2166</v>
      </c>
      <c r="H7" s="27">
        <v>79919</v>
      </c>
      <c r="I7" s="25">
        <v>10453473</v>
      </c>
      <c r="J7" s="25">
        <v>1004544</v>
      </c>
      <c r="K7" s="25">
        <v>1753596</v>
      </c>
      <c r="L7" s="25">
        <v>612504</v>
      </c>
      <c r="M7" s="25">
        <v>385104</v>
      </c>
      <c r="N7" s="28">
        <v>14209221</v>
      </c>
    </row>
    <row r="8" spans="1:14" x14ac:dyDescent="0.25">
      <c r="A8" s="297" t="s">
        <v>36</v>
      </c>
      <c r="B8" s="297"/>
      <c r="C8" s="25">
        <v>53931</v>
      </c>
      <c r="D8" s="25">
        <v>8833</v>
      </c>
      <c r="E8" s="25">
        <v>17918</v>
      </c>
      <c r="F8" s="25">
        <v>6874</v>
      </c>
      <c r="G8" s="25">
        <v>6375</v>
      </c>
      <c r="H8" s="27">
        <v>93931</v>
      </c>
      <c r="I8" s="25">
        <v>11235268</v>
      </c>
      <c r="J8" s="25">
        <v>1840150</v>
      </c>
      <c r="K8" s="25">
        <v>3732798</v>
      </c>
      <c r="L8" s="25">
        <v>1432038</v>
      </c>
      <c r="M8" s="25">
        <v>1328082</v>
      </c>
      <c r="N8" s="28">
        <v>19568336</v>
      </c>
    </row>
    <row r="9" spans="1:14" x14ac:dyDescent="0.25">
      <c r="A9" s="297" t="s">
        <v>37</v>
      </c>
      <c r="B9" s="297"/>
      <c r="C9" s="25">
        <v>63574</v>
      </c>
      <c r="D9" s="25">
        <v>14413</v>
      </c>
      <c r="E9" s="25">
        <v>8036</v>
      </c>
      <c r="F9" s="25">
        <v>7624</v>
      </c>
      <c r="G9" s="25">
        <v>2261</v>
      </c>
      <c r="H9" s="27">
        <v>95908</v>
      </c>
      <c r="I9" s="25">
        <v>16790755</v>
      </c>
      <c r="J9" s="25">
        <v>3806668</v>
      </c>
      <c r="K9" s="25">
        <v>2122416</v>
      </c>
      <c r="L9" s="25">
        <v>2013602</v>
      </c>
      <c r="M9" s="25">
        <v>597161</v>
      </c>
      <c r="N9" s="28">
        <v>25330602</v>
      </c>
    </row>
    <row r="10" spans="1:14" x14ac:dyDescent="0.25">
      <c r="A10" s="297" t="s">
        <v>38</v>
      </c>
      <c r="B10" s="297"/>
      <c r="C10" s="25">
        <v>50671</v>
      </c>
      <c r="D10" s="25">
        <v>11350</v>
      </c>
      <c r="E10" s="25">
        <v>15098</v>
      </c>
      <c r="F10" s="25">
        <v>11490</v>
      </c>
      <c r="G10" s="25">
        <v>2414</v>
      </c>
      <c r="H10" s="27">
        <v>91023</v>
      </c>
      <c r="I10" s="25">
        <v>11643330</v>
      </c>
      <c r="J10" s="25">
        <v>2608036</v>
      </c>
      <c r="K10" s="25">
        <v>3469263</v>
      </c>
      <c r="L10" s="25">
        <v>2640205</v>
      </c>
      <c r="M10" s="25">
        <v>554696</v>
      </c>
      <c r="N10" s="28">
        <v>20915530</v>
      </c>
    </row>
    <row r="11" spans="1:14" x14ac:dyDescent="0.25">
      <c r="A11" s="297" t="s">
        <v>39</v>
      </c>
      <c r="B11" s="297"/>
      <c r="C11" s="25">
        <v>33171</v>
      </c>
      <c r="D11" s="25">
        <v>8331</v>
      </c>
      <c r="E11" s="25">
        <v>6591</v>
      </c>
      <c r="F11" s="25">
        <v>3786</v>
      </c>
      <c r="G11" s="25">
        <v>2016</v>
      </c>
      <c r="H11" s="27">
        <v>53895</v>
      </c>
      <c r="I11" s="25">
        <v>12296213</v>
      </c>
      <c r="J11" s="25">
        <v>3088232</v>
      </c>
      <c r="K11" s="25">
        <v>2443228</v>
      </c>
      <c r="L11" s="25">
        <v>1403438</v>
      </c>
      <c r="M11" s="25">
        <v>747315</v>
      </c>
      <c r="N11" s="28">
        <v>19978426</v>
      </c>
    </row>
    <row r="12" spans="1:14" x14ac:dyDescent="0.25">
      <c r="A12" s="297" t="s">
        <v>40</v>
      </c>
      <c r="B12" s="297"/>
      <c r="C12" s="25">
        <v>51936</v>
      </c>
      <c r="D12" s="25">
        <v>39566</v>
      </c>
      <c r="E12" s="25">
        <v>12787</v>
      </c>
      <c r="F12" s="25">
        <v>14986</v>
      </c>
      <c r="G12" s="25">
        <v>3591</v>
      </c>
      <c r="H12" s="27">
        <v>122866</v>
      </c>
      <c r="I12" s="25">
        <v>10819654</v>
      </c>
      <c r="J12" s="25">
        <v>8242654</v>
      </c>
      <c r="K12" s="25">
        <v>2663874</v>
      </c>
      <c r="L12" s="25">
        <v>3121984</v>
      </c>
      <c r="M12" s="25">
        <v>748102</v>
      </c>
      <c r="N12" s="28">
        <v>25596268</v>
      </c>
    </row>
    <row r="13" spans="1:14" x14ac:dyDescent="0.25">
      <c r="A13" s="297" t="s">
        <v>41</v>
      </c>
      <c r="B13" s="297"/>
      <c r="C13" s="25">
        <v>6123</v>
      </c>
      <c r="D13" s="25">
        <v>31134</v>
      </c>
      <c r="E13" s="25">
        <v>15196</v>
      </c>
      <c r="F13" s="25">
        <v>2421</v>
      </c>
      <c r="G13" s="26">
        <v>775</v>
      </c>
      <c r="H13" s="27">
        <v>55649</v>
      </c>
      <c r="I13" s="25">
        <v>1275586</v>
      </c>
      <c r="J13" s="25">
        <v>6486044</v>
      </c>
      <c r="K13" s="25">
        <v>3165733</v>
      </c>
      <c r="L13" s="25">
        <v>504359</v>
      </c>
      <c r="M13" s="25">
        <v>161455</v>
      </c>
      <c r="N13" s="28">
        <v>11593177</v>
      </c>
    </row>
    <row r="14" spans="1:14" x14ac:dyDescent="0.25">
      <c r="A14" s="297" t="s">
        <v>42</v>
      </c>
      <c r="B14" s="297"/>
      <c r="C14" s="25">
        <v>3001</v>
      </c>
      <c r="D14" s="25">
        <v>9619</v>
      </c>
      <c r="E14" s="25">
        <v>5165</v>
      </c>
      <c r="F14" s="25">
        <v>2039</v>
      </c>
      <c r="G14" s="26">
        <v>294</v>
      </c>
      <c r="H14" s="27">
        <v>20118</v>
      </c>
      <c r="I14" s="25">
        <v>533563</v>
      </c>
      <c r="J14" s="25">
        <v>1710212</v>
      </c>
      <c r="K14" s="25">
        <v>918313</v>
      </c>
      <c r="L14" s="25">
        <v>362524</v>
      </c>
      <c r="M14" s="25">
        <v>52272</v>
      </c>
      <c r="N14" s="28">
        <v>3576884</v>
      </c>
    </row>
    <row r="15" spans="1:14" x14ac:dyDescent="0.25">
      <c r="A15" s="297" t="s">
        <v>43</v>
      </c>
      <c r="B15" s="297"/>
      <c r="C15" s="25">
        <v>10096</v>
      </c>
      <c r="D15" s="25">
        <v>18509</v>
      </c>
      <c r="E15" s="25">
        <v>10028</v>
      </c>
      <c r="F15" s="25">
        <v>3356</v>
      </c>
      <c r="G15" s="25">
        <v>1221</v>
      </c>
      <c r="H15" s="27">
        <v>43210</v>
      </c>
      <c r="I15" s="25">
        <v>1795022</v>
      </c>
      <c r="J15" s="25">
        <v>3290812</v>
      </c>
      <c r="K15" s="25">
        <v>1782931</v>
      </c>
      <c r="L15" s="25">
        <v>596681</v>
      </c>
      <c r="M15" s="25">
        <v>217089</v>
      </c>
      <c r="N15" s="28">
        <v>7682535</v>
      </c>
    </row>
    <row r="16" spans="1:14" x14ac:dyDescent="0.25">
      <c r="A16" s="297" t="s">
        <v>44</v>
      </c>
      <c r="B16" s="297"/>
      <c r="C16" s="25">
        <v>4460</v>
      </c>
      <c r="D16" s="25">
        <v>19458</v>
      </c>
      <c r="E16" s="25">
        <v>9086</v>
      </c>
      <c r="F16" s="25">
        <v>4135</v>
      </c>
      <c r="G16" s="26">
        <v>573</v>
      </c>
      <c r="H16" s="27">
        <v>37712</v>
      </c>
      <c r="I16" s="25">
        <v>792967</v>
      </c>
      <c r="J16" s="25">
        <v>3459541</v>
      </c>
      <c r="K16" s="25">
        <v>1615449</v>
      </c>
      <c r="L16" s="25">
        <v>735183</v>
      </c>
      <c r="M16" s="25">
        <v>101877</v>
      </c>
      <c r="N16" s="28">
        <v>6705017</v>
      </c>
    </row>
    <row r="17" spans="1:14" x14ac:dyDescent="0.25">
      <c r="A17" s="297" t="s">
        <v>45</v>
      </c>
      <c r="B17" s="297"/>
      <c r="C17" s="25">
        <v>7818</v>
      </c>
      <c r="D17" s="25">
        <v>16292</v>
      </c>
      <c r="E17" s="25">
        <v>7978</v>
      </c>
      <c r="F17" s="25">
        <v>2285</v>
      </c>
      <c r="G17" s="26">
        <v>479</v>
      </c>
      <c r="H17" s="27">
        <v>34852</v>
      </c>
      <c r="I17" s="25">
        <v>2898066</v>
      </c>
      <c r="J17" s="25">
        <v>6039310</v>
      </c>
      <c r="K17" s="25">
        <v>2957378</v>
      </c>
      <c r="L17" s="25">
        <v>847032</v>
      </c>
      <c r="M17" s="25">
        <v>177561</v>
      </c>
      <c r="N17" s="28">
        <v>12919347</v>
      </c>
    </row>
    <row r="18" spans="1:14" x14ac:dyDescent="0.25">
      <c r="A18" s="297" t="s">
        <v>46</v>
      </c>
      <c r="B18" s="297"/>
      <c r="C18" s="25">
        <v>1222</v>
      </c>
      <c r="D18" s="25">
        <v>27132</v>
      </c>
      <c r="E18" s="25">
        <v>18466</v>
      </c>
      <c r="F18" s="25">
        <v>25229</v>
      </c>
      <c r="G18" s="26">
        <v>205</v>
      </c>
      <c r="H18" s="27">
        <v>72254</v>
      </c>
      <c r="I18" s="25">
        <v>210531</v>
      </c>
      <c r="J18" s="25">
        <v>4674415</v>
      </c>
      <c r="K18" s="25">
        <v>3181400</v>
      </c>
      <c r="L18" s="25">
        <v>4346557</v>
      </c>
      <c r="M18" s="25">
        <v>35318</v>
      </c>
      <c r="N18" s="28">
        <v>12448221</v>
      </c>
    </row>
    <row r="19" spans="1:14" x14ac:dyDescent="0.25">
      <c r="A19" s="297" t="s">
        <v>47</v>
      </c>
      <c r="B19" s="297"/>
      <c r="C19" s="26">
        <v>581</v>
      </c>
      <c r="D19" s="25">
        <v>10362</v>
      </c>
      <c r="E19" s="25">
        <v>3019</v>
      </c>
      <c r="F19" s="25">
        <v>5603</v>
      </c>
      <c r="G19" s="26">
        <v>49</v>
      </c>
      <c r="H19" s="27">
        <v>19614</v>
      </c>
      <c r="I19" s="25">
        <v>215372</v>
      </c>
      <c r="J19" s="25">
        <v>3841106</v>
      </c>
      <c r="K19" s="25">
        <v>1119118</v>
      </c>
      <c r="L19" s="25">
        <v>2076987</v>
      </c>
      <c r="M19" s="25">
        <v>18165</v>
      </c>
      <c r="N19" s="28">
        <v>7270748</v>
      </c>
    </row>
    <row r="20" spans="1:14" x14ac:dyDescent="0.25">
      <c r="A20" s="297" t="s">
        <v>48</v>
      </c>
      <c r="B20" s="297"/>
      <c r="C20" s="25">
        <v>22730</v>
      </c>
      <c r="D20" s="26">
        <v>300</v>
      </c>
      <c r="E20" s="25">
        <v>1502</v>
      </c>
      <c r="F20" s="25">
        <v>1190</v>
      </c>
      <c r="G20" s="26">
        <v>19</v>
      </c>
      <c r="H20" s="27">
        <v>25741</v>
      </c>
      <c r="I20" s="25">
        <v>5534240</v>
      </c>
      <c r="J20" s="25">
        <v>73043</v>
      </c>
      <c r="K20" s="25">
        <v>365701</v>
      </c>
      <c r="L20" s="25">
        <v>289736</v>
      </c>
      <c r="M20" s="25">
        <v>4625</v>
      </c>
      <c r="N20" s="28">
        <v>6267345</v>
      </c>
    </row>
    <row r="21" spans="1:14" x14ac:dyDescent="0.25">
      <c r="A21" s="297" t="s">
        <v>49</v>
      </c>
      <c r="B21" s="297"/>
      <c r="C21" s="25">
        <v>1328</v>
      </c>
      <c r="D21" s="25">
        <v>11061</v>
      </c>
      <c r="E21" s="25">
        <v>3018</v>
      </c>
      <c r="F21" s="26">
        <v>145</v>
      </c>
      <c r="G21" s="25">
        <v>10864</v>
      </c>
      <c r="H21" s="27">
        <v>26416</v>
      </c>
      <c r="I21" s="25">
        <v>305153</v>
      </c>
      <c r="J21" s="25">
        <v>2541629</v>
      </c>
      <c r="K21" s="25">
        <v>693485</v>
      </c>
      <c r="L21" s="25">
        <v>33319</v>
      </c>
      <c r="M21" s="25">
        <v>2496361</v>
      </c>
      <c r="N21" s="28">
        <v>6069947</v>
      </c>
    </row>
    <row r="22" spans="1:14" x14ac:dyDescent="0.25">
      <c r="A22" s="297" t="s">
        <v>50</v>
      </c>
      <c r="B22" s="297"/>
      <c r="C22" s="25">
        <v>2488</v>
      </c>
      <c r="D22" s="25">
        <v>16033</v>
      </c>
      <c r="E22" s="25">
        <v>4432</v>
      </c>
      <c r="F22" s="26">
        <v>97</v>
      </c>
      <c r="G22" s="25">
        <v>14048</v>
      </c>
      <c r="H22" s="27">
        <v>37098</v>
      </c>
      <c r="I22" s="25">
        <v>620823</v>
      </c>
      <c r="J22" s="25">
        <v>4000669</v>
      </c>
      <c r="K22" s="25">
        <v>1105904</v>
      </c>
      <c r="L22" s="25">
        <v>24205</v>
      </c>
      <c r="M22" s="25">
        <v>3505359</v>
      </c>
      <c r="N22" s="28">
        <v>9256960</v>
      </c>
    </row>
    <row r="23" spans="1:14" x14ac:dyDescent="0.25">
      <c r="A23" s="297" t="s">
        <v>51</v>
      </c>
      <c r="B23" s="297"/>
      <c r="C23" s="25">
        <v>26096</v>
      </c>
      <c r="D23" s="25">
        <v>33134</v>
      </c>
      <c r="E23" s="25">
        <v>4898</v>
      </c>
      <c r="F23" s="25">
        <v>1071</v>
      </c>
      <c r="G23" s="25">
        <v>42656</v>
      </c>
      <c r="H23" s="27">
        <v>107855</v>
      </c>
      <c r="I23" s="25">
        <v>6511663</v>
      </c>
      <c r="J23" s="25">
        <v>8267836</v>
      </c>
      <c r="K23" s="25">
        <v>1222184</v>
      </c>
      <c r="L23" s="25">
        <v>267245</v>
      </c>
      <c r="M23" s="25">
        <v>10643833</v>
      </c>
      <c r="N23" s="28">
        <v>26912761</v>
      </c>
    </row>
    <row r="24" spans="1:14" x14ac:dyDescent="0.25">
      <c r="A24" s="297" t="s">
        <v>52</v>
      </c>
      <c r="B24" s="297"/>
      <c r="C24" s="26">
        <v>44</v>
      </c>
      <c r="D24" s="26">
        <v>164</v>
      </c>
      <c r="E24" s="25">
        <v>8951</v>
      </c>
      <c r="F24" s="26">
        <v>102</v>
      </c>
      <c r="G24" s="25">
        <v>13186</v>
      </c>
      <c r="H24" s="27">
        <v>22447</v>
      </c>
      <c r="I24" s="25">
        <v>10980</v>
      </c>
      <c r="J24" s="25">
        <v>40925</v>
      </c>
      <c r="K24" s="25">
        <v>2233519</v>
      </c>
      <c r="L24" s="25">
        <v>25453</v>
      </c>
      <c r="M24" s="25">
        <v>3290267</v>
      </c>
      <c r="N24" s="28">
        <v>5601144</v>
      </c>
    </row>
    <row r="25" spans="1:14" x14ac:dyDescent="0.25">
      <c r="A25" s="297" t="s">
        <v>53</v>
      </c>
      <c r="B25" s="297"/>
      <c r="C25" s="26">
        <v>218</v>
      </c>
      <c r="D25" s="25">
        <v>16633</v>
      </c>
      <c r="E25" s="25">
        <v>2562</v>
      </c>
      <c r="F25" s="26">
        <v>66</v>
      </c>
      <c r="G25" s="26">
        <v>36</v>
      </c>
      <c r="H25" s="27">
        <v>19515</v>
      </c>
      <c r="I25" s="25">
        <v>53077</v>
      </c>
      <c r="J25" s="25">
        <v>4049759</v>
      </c>
      <c r="K25" s="25">
        <v>623788</v>
      </c>
      <c r="L25" s="25">
        <v>16069</v>
      </c>
      <c r="M25" s="25">
        <v>8764</v>
      </c>
      <c r="N25" s="28">
        <v>4751457</v>
      </c>
    </row>
    <row r="26" spans="1:14" x14ac:dyDescent="0.25">
      <c r="A26" s="297" t="s">
        <v>54</v>
      </c>
      <c r="B26" s="297"/>
      <c r="C26" s="26">
        <v>274</v>
      </c>
      <c r="D26" s="26">
        <v>600</v>
      </c>
      <c r="E26" s="25">
        <v>12189</v>
      </c>
      <c r="F26" s="25">
        <v>6907</v>
      </c>
      <c r="G26" s="26">
        <v>841</v>
      </c>
      <c r="H26" s="27">
        <v>20811</v>
      </c>
      <c r="I26" s="25">
        <v>68370</v>
      </c>
      <c r="J26" s="25">
        <v>149717</v>
      </c>
      <c r="K26" s="25">
        <v>3041487</v>
      </c>
      <c r="L26" s="25">
        <v>1723486</v>
      </c>
      <c r="M26" s="25">
        <v>209852</v>
      </c>
      <c r="N26" s="28">
        <v>5192912</v>
      </c>
    </row>
    <row r="27" spans="1:14" x14ac:dyDescent="0.25">
      <c r="A27" s="297" t="s">
        <v>55</v>
      </c>
      <c r="B27" s="297"/>
      <c r="C27" s="26">
        <v>285</v>
      </c>
      <c r="D27" s="26">
        <v>170</v>
      </c>
      <c r="E27" s="25">
        <v>9101</v>
      </c>
      <c r="F27" s="25">
        <v>3728</v>
      </c>
      <c r="G27" s="26">
        <v>91</v>
      </c>
      <c r="H27" s="27">
        <v>13375</v>
      </c>
      <c r="I27" s="25">
        <v>75270</v>
      </c>
      <c r="J27" s="25">
        <v>44899</v>
      </c>
      <c r="K27" s="25">
        <v>2403696</v>
      </c>
      <c r="L27" s="25">
        <v>984615</v>
      </c>
      <c r="M27" s="25">
        <v>24033</v>
      </c>
      <c r="N27" s="28">
        <v>3532513</v>
      </c>
    </row>
    <row r="28" spans="1:14" x14ac:dyDescent="0.25">
      <c r="A28" s="297" t="s">
        <v>56</v>
      </c>
      <c r="B28" s="297"/>
      <c r="C28" s="26">
        <v>80</v>
      </c>
      <c r="D28" s="26">
        <v>347</v>
      </c>
      <c r="E28" s="25">
        <v>4366</v>
      </c>
      <c r="F28" s="26">
        <v>27</v>
      </c>
      <c r="G28" s="25">
        <v>13579</v>
      </c>
      <c r="H28" s="27">
        <v>18399</v>
      </c>
      <c r="I28" s="25">
        <v>19476</v>
      </c>
      <c r="J28" s="25">
        <v>84486</v>
      </c>
      <c r="K28" s="25">
        <v>1063021</v>
      </c>
      <c r="L28" s="25">
        <v>6572</v>
      </c>
      <c r="M28" s="25">
        <v>3306180</v>
      </c>
      <c r="N28" s="28">
        <v>4479735</v>
      </c>
    </row>
    <row r="29" spans="1:14" x14ac:dyDescent="0.25">
      <c r="A29" s="297" t="s">
        <v>57</v>
      </c>
      <c r="B29" s="297"/>
      <c r="C29" s="25">
        <v>14418</v>
      </c>
      <c r="D29" s="26">
        <v>333</v>
      </c>
      <c r="E29" s="26">
        <v>387</v>
      </c>
      <c r="F29" s="26">
        <v>214</v>
      </c>
      <c r="G29" s="26">
        <v>65</v>
      </c>
      <c r="H29" s="27">
        <v>15417</v>
      </c>
      <c r="I29" s="25">
        <v>3597684</v>
      </c>
      <c r="J29" s="25">
        <v>83093</v>
      </c>
      <c r="K29" s="25">
        <v>96568</v>
      </c>
      <c r="L29" s="25">
        <v>53400</v>
      </c>
      <c r="M29" s="25">
        <v>16220</v>
      </c>
      <c r="N29" s="28">
        <v>3846965</v>
      </c>
    </row>
    <row r="30" spans="1:14" x14ac:dyDescent="0.25">
      <c r="A30" s="297" t="s">
        <v>58</v>
      </c>
      <c r="B30" s="297"/>
      <c r="C30" s="25">
        <v>32876</v>
      </c>
      <c r="D30" s="25">
        <v>1139</v>
      </c>
      <c r="E30" s="25">
        <v>7781</v>
      </c>
      <c r="F30" s="25">
        <v>2951</v>
      </c>
      <c r="G30" s="26">
        <v>56</v>
      </c>
      <c r="H30" s="27">
        <v>44803</v>
      </c>
      <c r="I30" s="25">
        <v>8004563</v>
      </c>
      <c r="J30" s="25">
        <v>277320</v>
      </c>
      <c r="K30" s="25">
        <v>1894496</v>
      </c>
      <c r="L30" s="25">
        <v>718502</v>
      </c>
      <c r="M30" s="25">
        <v>13634</v>
      </c>
      <c r="N30" s="28">
        <v>10908515</v>
      </c>
    </row>
    <row r="31" spans="1:14" x14ac:dyDescent="0.25">
      <c r="A31" s="297" t="s">
        <v>59</v>
      </c>
      <c r="B31" s="297"/>
      <c r="C31" s="26">
        <v>273</v>
      </c>
      <c r="D31" s="26">
        <v>674</v>
      </c>
      <c r="E31" s="25">
        <v>5401</v>
      </c>
      <c r="F31" s="26">
        <v>40</v>
      </c>
      <c r="G31" s="25">
        <v>6938</v>
      </c>
      <c r="H31" s="27">
        <v>13326</v>
      </c>
      <c r="I31" s="25">
        <v>72102</v>
      </c>
      <c r="J31" s="25">
        <v>178012</v>
      </c>
      <c r="K31" s="25">
        <v>1426477</v>
      </c>
      <c r="L31" s="25">
        <v>10563</v>
      </c>
      <c r="M31" s="25">
        <v>1832421</v>
      </c>
      <c r="N31" s="28">
        <v>3519575</v>
      </c>
    </row>
    <row r="32" spans="1:14" x14ac:dyDescent="0.25">
      <c r="A32" s="297" t="s">
        <v>60</v>
      </c>
      <c r="B32" s="297"/>
      <c r="C32" s="26">
        <v>275</v>
      </c>
      <c r="D32" s="25">
        <v>12207</v>
      </c>
      <c r="E32" s="25">
        <v>2258</v>
      </c>
      <c r="F32" s="26">
        <v>96</v>
      </c>
      <c r="G32" s="26">
        <v>14</v>
      </c>
      <c r="H32" s="27">
        <v>14850</v>
      </c>
      <c r="I32" s="25">
        <v>68620</v>
      </c>
      <c r="J32" s="25">
        <v>3045980</v>
      </c>
      <c r="K32" s="25">
        <v>563433</v>
      </c>
      <c r="L32" s="25">
        <v>23955</v>
      </c>
      <c r="M32" s="25">
        <v>3495</v>
      </c>
      <c r="N32" s="28">
        <v>3705483</v>
      </c>
    </row>
    <row r="33" spans="1:14" x14ac:dyDescent="0.25">
      <c r="A33" s="297" t="s">
        <v>61</v>
      </c>
      <c r="B33" s="297"/>
      <c r="C33" s="26">
        <v>476</v>
      </c>
      <c r="D33" s="26">
        <v>641</v>
      </c>
      <c r="E33" s="25">
        <v>12740</v>
      </c>
      <c r="F33" s="25">
        <v>9443</v>
      </c>
      <c r="G33" s="26">
        <v>112</v>
      </c>
      <c r="H33" s="27">
        <v>23412</v>
      </c>
      <c r="I33" s="25">
        <v>115894</v>
      </c>
      <c r="J33" s="25">
        <v>156067</v>
      </c>
      <c r="K33" s="25">
        <v>3101901</v>
      </c>
      <c r="L33" s="25">
        <v>2299157</v>
      </c>
      <c r="M33" s="25">
        <v>27268</v>
      </c>
      <c r="N33" s="28">
        <v>5700287</v>
      </c>
    </row>
    <row r="34" spans="1:14" x14ac:dyDescent="0.25">
      <c r="A34" s="297" t="s">
        <v>62</v>
      </c>
      <c r="B34" s="297"/>
      <c r="C34" s="26">
        <v>453</v>
      </c>
      <c r="D34" s="25">
        <v>12990</v>
      </c>
      <c r="E34" s="25">
        <v>2307</v>
      </c>
      <c r="F34" s="26">
        <v>206</v>
      </c>
      <c r="G34" s="26">
        <v>24</v>
      </c>
      <c r="H34" s="27">
        <v>15980</v>
      </c>
      <c r="I34" s="25">
        <v>113036</v>
      </c>
      <c r="J34" s="25">
        <v>3241359</v>
      </c>
      <c r="K34" s="25">
        <v>575662</v>
      </c>
      <c r="L34" s="25">
        <v>51403</v>
      </c>
      <c r="M34" s="25">
        <v>5990</v>
      </c>
      <c r="N34" s="28">
        <v>3987450</v>
      </c>
    </row>
    <row r="35" spans="1:14" x14ac:dyDescent="0.25">
      <c r="A35" s="297" t="s">
        <v>63</v>
      </c>
      <c r="B35" s="297"/>
      <c r="C35" s="26">
        <v>109</v>
      </c>
      <c r="D35" s="26">
        <v>128</v>
      </c>
      <c r="E35" s="25">
        <v>9963</v>
      </c>
      <c r="F35" s="26">
        <v>42</v>
      </c>
      <c r="G35" s="25">
        <v>7527</v>
      </c>
      <c r="H35" s="27">
        <v>17769</v>
      </c>
      <c r="I35" s="25">
        <v>28788</v>
      </c>
      <c r="J35" s="25">
        <v>33806</v>
      </c>
      <c r="K35" s="25">
        <v>2631363</v>
      </c>
      <c r="L35" s="25">
        <v>11091</v>
      </c>
      <c r="M35" s="25">
        <v>1987984</v>
      </c>
      <c r="N35" s="28">
        <v>4693032</v>
      </c>
    </row>
    <row r="36" spans="1:14" x14ac:dyDescent="0.25">
      <c r="A36" s="297" t="s">
        <v>64</v>
      </c>
      <c r="B36" s="297"/>
      <c r="C36" s="25">
        <v>16962</v>
      </c>
      <c r="D36" s="26">
        <v>551</v>
      </c>
      <c r="E36" s="25">
        <v>21082</v>
      </c>
      <c r="F36" s="26">
        <v>205</v>
      </c>
      <c r="G36" s="26">
        <v>42</v>
      </c>
      <c r="H36" s="27">
        <v>38842</v>
      </c>
      <c r="I36" s="25">
        <v>4129862</v>
      </c>
      <c r="J36" s="25">
        <v>134154</v>
      </c>
      <c r="K36" s="25">
        <v>5132989</v>
      </c>
      <c r="L36" s="25">
        <v>49912</v>
      </c>
      <c r="M36" s="25">
        <v>10224</v>
      </c>
      <c r="N36" s="28">
        <v>9457141</v>
      </c>
    </row>
    <row r="37" spans="1:14" x14ac:dyDescent="0.25">
      <c r="A37" s="297" t="s">
        <v>65</v>
      </c>
      <c r="B37" s="297"/>
      <c r="C37" s="26">
        <v>328</v>
      </c>
      <c r="D37" s="25">
        <v>1310</v>
      </c>
      <c r="E37" s="25">
        <v>5376</v>
      </c>
      <c r="F37" s="26">
        <v>51</v>
      </c>
      <c r="G37" s="25">
        <v>8843</v>
      </c>
      <c r="H37" s="27">
        <v>15908</v>
      </c>
      <c r="I37" s="25">
        <v>81845</v>
      </c>
      <c r="J37" s="25">
        <v>326883</v>
      </c>
      <c r="K37" s="25">
        <v>1341459</v>
      </c>
      <c r="L37" s="25">
        <v>12726</v>
      </c>
      <c r="M37" s="25">
        <v>2206568</v>
      </c>
      <c r="N37" s="28">
        <v>3969481</v>
      </c>
    </row>
    <row r="38" spans="1:14" x14ac:dyDescent="0.25">
      <c r="A38" s="297" t="s">
        <v>66</v>
      </c>
      <c r="B38" s="297"/>
      <c r="C38" s="26">
        <v>54</v>
      </c>
      <c r="D38" s="26">
        <v>241</v>
      </c>
      <c r="E38" s="26">
        <v>141</v>
      </c>
      <c r="F38" s="25">
        <v>10426</v>
      </c>
      <c r="G38" s="26">
        <v>71</v>
      </c>
      <c r="H38" s="27">
        <v>10933</v>
      </c>
      <c r="I38" s="25">
        <v>15948</v>
      </c>
      <c r="J38" s="25">
        <v>71172</v>
      </c>
      <c r="K38" s="25">
        <v>41642</v>
      </c>
      <c r="L38" s="25">
        <v>3079055</v>
      </c>
      <c r="M38" s="25">
        <v>20968</v>
      </c>
      <c r="N38" s="28">
        <v>3228785</v>
      </c>
    </row>
    <row r="39" spans="1:14" x14ac:dyDescent="0.25">
      <c r="A39" s="297" t="s">
        <v>67</v>
      </c>
      <c r="B39" s="297"/>
      <c r="C39" s="26">
        <v>422</v>
      </c>
      <c r="D39" s="25">
        <v>19587</v>
      </c>
      <c r="E39" s="25">
        <v>7897</v>
      </c>
      <c r="F39" s="26">
        <v>294</v>
      </c>
      <c r="G39" s="26">
        <v>29</v>
      </c>
      <c r="H39" s="27">
        <v>28229</v>
      </c>
      <c r="I39" s="25">
        <v>105300</v>
      </c>
      <c r="J39" s="25">
        <v>4887489</v>
      </c>
      <c r="K39" s="25">
        <v>1970516</v>
      </c>
      <c r="L39" s="25">
        <v>73363</v>
      </c>
      <c r="M39" s="25">
        <v>7238</v>
      </c>
      <c r="N39" s="28">
        <v>7043906</v>
      </c>
    </row>
    <row r="40" spans="1:14" x14ac:dyDescent="0.25">
      <c r="A40" s="297" t="s">
        <v>68</v>
      </c>
      <c r="B40" s="297"/>
      <c r="C40" s="26">
        <v>550</v>
      </c>
      <c r="D40" s="26">
        <v>310</v>
      </c>
      <c r="E40" s="25">
        <v>19486</v>
      </c>
      <c r="F40" s="26">
        <v>375</v>
      </c>
      <c r="G40" s="25">
        <v>11796</v>
      </c>
      <c r="H40" s="27">
        <v>32517</v>
      </c>
      <c r="I40" s="25">
        <v>137241</v>
      </c>
      <c r="J40" s="25">
        <v>77354</v>
      </c>
      <c r="K40" s="25">
        <v>4862288</v>
      </c>
      <c r="L40" s="25">
        <v>93574</v>
      </c>
      <c r="M40" s="25">
        <v>2943422</v>
      </c>
      <c r="N40" s="28">
        <v>8113879</v>
      </c>
    </row>
    <row r="41" spans="1:14" x14ac:dyDescent="0.25">
      <c r="A41" s="297" t="s">
        <v>69</v>
      </c>
      <c r="B41" s="297"/>
      <c r="C41" s="25">
        <v>16889</v>
      </c>
      <c r="D41" s="26">
        <v>261</v>
      </c>
      <c r="E41" s="25">
        <v>2147</v>
      </c>
      <c r="F41" s="26">
        <v>269</v>
      </c>
      <c r="G41" s="26">
        <v>88</v>
      </c>
      <c r="H41" s="27">
        <v>19654</v>
      </c>
      <c r="I41" s="25">
        <v>4214265</v>
      </c>
      <c r="J41" s="25">
        <v>65128</v>
      </c>
      <c r="K41" s="25">
        <v>535735</v>
      </c>
      <c r="L41" s="25">
        <v>67123</v>
      </c>
      <c r="M41" s="25">
        <v>21959</v>
      </c>
      <c r="N41" s="28">
        <v>4904210</v>
      </c>
    </row>
    <row r="42" spans="1:14" x14ac:dyDescent="0.25">
      <c r="A42" s="297" t="s">
        <v>70</v>
      </c>
      <c r="B42" s="297"/>
      <c r="C42" s="25">
        <v>22727</v>
      </c>
      <c r="D42" s="25">
        <v>6775</v>
      </c>
      <c r="E42" s="25">
        <v>21942</v>
      </c>
      <c r="F42" s="25">
        <v>26796</v>
      </c>
      <c r="G42" s="25">
        <v>1750</v>
      </c>
      <c r="H42" s="27">
        <v>79990</v>
      </c>
      <c r="I42" s="25">
        <v>5671005</v>
      </c>
      <c r="J42" s="25">
        <v>1690548</v>
      </c>
      <c r="K42" s="25">
        <v>5475127</v>
      </c>
      <c r="L42" s="25">
        <v>6686330</v>
      </c>
      <c r="M42" s="25">
        <v>436672</v>
      </c>
      <c r="N42" s="28">
        <v>19959682</v>
      </c>
    </row>
    <row r="43" spans="1:14" x14ac:dyDescent="0.25">
      <c r="A43" s="297" t="s">
        <v>71</v>
      </c>
      <c r="B43" s="297"/>
      <c r="C43" s="26">
        <v>252</v>
      </c>
      <c r="D43" s="26">
        <v>649</v>
      </c>
      <c r="E43" s="25">
        <v>19196</v>
      </c>
      <c r="F43" s="26">
        <v>44</v>
      </c>
      <c r="G43" s="25">
        <v>3764</v>
      </c>
      <c r="H43" s="27">
        <v>23905</v>
      </c>
      <c r="I43" s="25">
        <v>70392</v>
      </c>
      <c r="J43" s="25">
        <v>181286</v>
      </c>
      <c r="K43" s="25">
        <v>5362053</v>
      </c>
      <c r="L43" s="25">
        <v>12290</v>
      </c>
      <c r="M43" s="25">
        <v>1051404</v>
      </c>
      <c r="N43" s="28">
        <v>6677425</v>
      </c>
    </row>
    <row r="44" spans="1:14" x14ac:dyDescent="0.25">
      <c r="A44" s="297" t="s">
        <v>72</v>
      </c>
      <c r="B44" s="297"/>
      <c r="C44" s="26">
        <v>545</v>
      </c>
      <c r="D44" s="26">
        <v>735</v>
      </c>
      <c r="E44" s="25">
        <v>18843</v>
      </c>
      <c r="F44" s="25">
        <v>4026</v>
      </c>
      <c r="G44" s="26">
        <v>117</v>
      </c>
      <c r="H44" s="27">
        <v>24266</v>
      </c>
      <c r="I44" s="25">
        <v>132695</v>
      </c>
      <c r="J44" s="25">
        <v>178956</v>
      </c>
      <c r="K44" s="25">
        <v>4587843</v>
      </c>
      <c r="L44" s="25">
        <v>980240</v>
      </c>
      <c r="M44" s="25">
        <v>28485</v>
      </c>
      <c r="N44" s="28">
        <v>5908219</v>
      </c>
    </row>
    <row r="45" spans="1:14" x14ac:dyDescent="0.25">
      <c r="A45" s="297" t="s">
        <v>73</v>
      </c>
      <c r="B45" s="297"/>
      <c r="C45" s="26">
        <v>193</v>
      </c>
      <c r="D45" s="26">
        <v>136</v>
      </c>
      <c r="E45" s="25">
        <v>7416</v>
      </c>
      <c r="F45" s="25">
        <v>5247</v>
      </c>
      <c r="G45" s="26">
        <v>50</v>
      </c>
      <c r="H45" s="27">
        <v>13042</v>
      </c>
      <c r="I45" s="25">
        <v>48159</v>
      </c>
      <c r="J45" s="25">
        <v>33938</v>
      </c>
      <c r="K45" s="25">
        <v>1850493</v>
      </c>
      <c r="L45" s="25">
        <v>1309269</v>
      </c>
      <c r="M45" s="25">
        <v>12477</v>
      </c>
      <c r="N45" s="28">
        <v>3254336</v>
      </c>
    </row>
    <row r="46" spans="1:14" x14ac:dyDescent="0.25">
      <c r="A46" s="297" t="s">
        <v>74</v>
      </c>
      <c r="B46" s="297"/>
      <c r="C46" s="25">
        <v>1166</v>
      </c>
      <c r="D46" s="25">
        <v>1054</v>
      </c>
      <c r="E46" s="25">
        <v>14155</v>
      </c>
      <c r="F46" s="25">
        <v>7084</v>
      </c>
      <c r="G46" s="26">
        <v>109</v>
      </c>
      <c r="H46" s="27">
        <v>23568</v>
      </c>
      <c r="I46" s="25">
        <v>290948</v>
      </c>
      <c r="J46" s="25">
        <v>263002</v>
      </c>
      <c r="K46" s="25">
        <v>3532058</v>
      </c>
      <c r="L46" s="25">
        <v>1767649</v>
      </c>
      <c r="M46" s="25">
        <v>27200</v>
      </c>
      <c r="N46" s="28">
        <v>5880857</v>
      </c>
    </row>
    <row r="47" spans="1:14" x14ac:dyDescent="0.25">
      <c r="A47" s="297" t="s">
        <v>75</v>
      </c>
      <c r="B47" s="297"/>
      <c r="C47" s="25">
        <v>32619</v>
      </c>
      <c r="D47" s="26">
        <v>574</v>
      </c>
      <c r="E47" s="25">
        <v>4093</v>
      </c>
      <c r="F47" s="26">
        <v>385</v>
      </c>
      <c r="G47" s="26">
        <v>139</v>
      </c>
      <c r="H47" s="27">
        <v>37810</v>
      </c>
      <c r="I47" s="25">
        <v>8139329</v>
      </c>
      <c r="J47" s="25">
        <v>143231</v>
      </c>
      <c r="K47" s="25">
        <v>1021316</v>
      </c>
      <c r="L47" s="25">
        <v>96069</v>
      </c>
      <c r="M47" s="25">
        <v>34685</v>
      </c>
      <c r="N47" s="28">
        <v>9434630</v>
      </c>
    </row>
    <row r="48" spans="1:14" x14ac:dyDescent="0.25">
      <c r="A48" s="297" t="s">
        <v>76</v>
      </c>
      <c r="B48" s="297"/>
      <c r="C48" s="26">
        <v>182</v>
      </c>
      <c r="D48" s="25">
        <v>9927</v>
      </c>
      <c r="E48" s="26">
        <v>887</v>
      </c>
      <c r="F48" s="26">
        <v>63</v>
      </c>
      <c r="G48" s="26">
        <v>27</v>
      </c>
      <c r="H48" s="27">
        <v>11086</v>
      </c>
      <c r="I48" s="25">
        <v>48068</v>
      </c>
      <c r="J48" s="25">
        <v>2621856</v>
      </c>
      <c r="K48" s="25">
        <v>234269</v>
      </c>
      <c r="L48" s="25">
        <v>16638</v>
      </c>
      <c r="M48" s="25">
        <v>7132</v>
      </c>
      <c r="N48" s="28">
        <v>2927963</v>
      </c>
    </row>
    <row r="49" spans="1:14" x14ac:dyDescent="0.25">
      <c r="A49" s="297" t="s">
        <v>77</v>
      </c>
      <c r="B49" s="297"/>
      <c r="C49" s="26">
        <v>61</v>
      </c>
      <c r="D49" s="26">
        <v>92</v>
      </c>
      <c r="E49" s="25">
        <v>6337</v>
      </c>
      <c r="F49" s="26">
        <v>17</v>
      </c>
      <c r="G49" s="25">
        <v>5989</v>
      </c>
      <c r="H49" s="27">
        <v>12496</v>
      </c>
      <c r="I49" s="25">
        <v>17039</v>
      </c>
      <c r="J49" s="25">
        <v>25697</v>
      </c>
      <c r="K49" s="25">
        <v>1770127</v>
      </c>
      <c r="L49" s="25">
        <v>4749</v>
      </c>
      <c r="M49" s="25">
        <v>1672918</v>
      </c>
      <c r="N49" s="28">
        <v>3490530</v>
      </c>
    </row>
    <row r="50" spans="1:14" x14ac:dyDescent="0.25">
      <c r="A50" s="297" t="s">
        <v>78</v>
      </c>
      <c r="B50" s="297"/>
      <c r="C50" s="25">
        <v>30782</v>
      </c>
      <c r="D50" s="25">
        <v>5570</v>
      </c>
      <c r="E50" s="25">
        <v>7689</v>
      </c>
      <c r="F50" s="26">
        <v>367</v>
      </c>
      <c r="G50" s="25">
        <v>1510</v>
      </c>
      <c r="H50" s="27">
        <v>45918</v>
      </c>
      <c r="I50" s="25">
        <v>7680947</v>
      </c>
      <c r="J50" s="25">
        <v>1389867</v>
      </c>
      <c r="K50" s="25">
        <v>1918616</v>
      </c>
      <c r="L50" s="25">
        <v>91577</v>
      </c>
      <c r="M50" s="25">
        <v>376786</v>
      </c>
      <c r="N50" s="28">
        <v>11457793</v>
      </c>
    </row>
    <row r="51" spans="1:14" x14ac:dyDescent="0.25">
      <c r="A51" s="297" t="s">
        <v>79</v>
      </c>
      <c r="B51" s="297"/>
      <c r="C51" s="26">
        <v>603</v>
      </c>
      <c r="D51" s="25">
        <v>10409</v>
      </c>
      <c r="E51" s="25">
        <v>7706</v>
      </c>
      <c r="F51" s="26">
        <v>117</v>
      </c>
      <c r="G51" s="25">
        <v>23395</v>
      </c>
      <c r="H51" s="27">
        <v>42230</v>
      </c>
      <c r="I51" s="25">
        <v>146817</v>
      </c>
      <c r="J51" s="25">
        <v>2534356</v>
      </c>
      <c r="K51" s="25">
        <v>1876236</v>
      </c>
      <c r="L51" s="25">
        <v>28486</v>
      </c>
      <c r="M51" s="25">
        <v>5696151</v>
      </c>
      <c r="N51" s="28">
        <v>10282046</v>
      </c>
    </row>
    <row r="52" spans="1:14" x14ac:dyDescent="0.25">
      <c r="A52" s="297" t="s">
        <v>80</v>
      </c>
      <c r="B52" s="297"/>
      <c r="C52" s="26">
        <v>261</v>
      </c>
      <c r="D52" s="26">
        <v>224</v>
      </c>
      <c r="E52" s="25">
        <v>16251</v>
      </c>
      <c r="F52" s="26">
        <v>146</v>
      </c>
      <c r="G52" s="25">
        <v>5685</v>
      </c>
      <c r="H52" s="27">
        <v>22567</v>
      </c>
      <c r="I52" s="25">
        <v>65127</v>
      </c>
      <c r="J52" s="25">
        <v>55893</v>
      </c>
      <c r="K52" s="25">
        <v>4055065</v>
      </c>
      <c r="L52" s="25">
        <v>36432</v>
      </c>
      <c r="M52" s="25">
        <v>1418563</v>
      </c>
      <c r="N52" s="28">
        <v>5631080</v>
      </c>
    </row>
    <row r="53" spans="1:14" x14ac:dyDescent="0.25">
      <c r="A53" s="297" t="s">
        <v>81</v>
      </c>
      <c r="B53" s="297"/>
      <c r="C53" s="25">
        <v>1504</v>
      </c>
      <c r="D53" s="25">
        <v>2267</v>
      </c>
      <c r="E53" s="26">
        <v>574</v>
      </c>
      <c r="F53" s="26">
        <v>119</v>
      </c>
      <c r="G53" s="25">
        <v>21971</v>
      </c>
      <c r="H53" s="27">
        <v>26435</v>
      </c>
      <c r="I53" s="25">
        <v>375288</v>
      </c>
      <c r="J53" s="25">
        <v>565679</v>
      </c>
      <c r="K53" s="25">
        <v>143229</v>
      </c>
      <c r="L53" s="25">
        <v>29695</v>
      </c>
      <c r="M53" s="25">
        <v>5482364</v>
      </c>
      <c r="N53" s="28">
        <v>6596255</v>
      </c>
    </row>
    <row r="54" spans="1:14" x14ac:dyDescent="0.25">
      <c r="A54" s="297" t="s">
        <v>82</v>
      </c>
      <c r="B54" s="297"/>
      <c r="C54" s="26">
        <v>402</v>
      </c>
      <c r="D54" s="26">
        <v>198</v>
      </c>
      <c r="E54" s="25">
        <v>10413</v>
      </c>
      <c r="F54" s="25">
        <v>7518</v>
      </c>
      <c r="G54" s="26">
        <v>319</v>
      </c>
      <c r="H54" s="27">
        <v>18850</v>
      </c>
      <c r="I54" s="25">
        <v>97876</v>
      </c>
      <c r="J54" s="25">
        <v>48209</v>
      </c>
      <c r="K54" s="25">
        <v>2535330</v>
      </c>
      <c r="L54" s="25">
        <v>1830462</v>
      </c>
      <c r="M54" s="25">
        <v>77668</v>
      </c>
      <c r="N54" s="28">
        <v>4589545</v>
      </c>
    </row>
    <row r="55" spans="1:14" x14ac:dyDescent="0.25">
      <c r="A55" s="297" t="s">
        <v>83</v>
      </c>
      <c r="B55" s="297"/>
      <c r="C55" s="26">
        <v>290</v>
      </c>
      <c r="D55" s="26">
        <v>457</v>
      </c>
      <c r="E55" s="25">
        <v>10898</v>
      </c>
      <c r="F55" s="25">
        <v>5417</v>
      </c>
      <c r="G55" s="26">
        <v>44</v>
      </c>
      <c r="H55" s="27">
        <v>17106</v>
      </c>
      <c r="I55" s="25">
        <v>76593</v>
      </c>
      <c r="J55" s="25">
        <v>120700</v>
      </c>
      <c r="K55" s="25">
        <v>2878310</v>
      </c>
      <c r="L55" s="25">
        <v>1430702</v>
      </c>
      <c r="M55" s="25">
        <v>11619</v>
      </c>
      <c r="N55" s="28">
        <v>4517924</v>
      </c>
    </row>
    <row r="56" spans="1:14" x14ac:dyDescent="0.25">
      <c r="A56" s="297" t="s">
        <v>84</v>
      </c>
      <c r="B56" s="297"/>
      <c r="C56" s="26">
        <v>166</v>
      </c>
      <c r="D56" s="25">
        <v>20710</v>
      </c>
      <c r="E56" s="25">
        <v>5259</v>
      </c>
      <c r="F56" s="26">
        <v>85</v>
      </c>
      <c r="G56" s="26">
        <v>36</v>
      </c>
      <c r="H56" s="27">
        <v>26256</v>
      </c>
      <c r="I56" s="25">
        <v>40416</v>
      </c>
      <c r="J56" s="25">
        <v>5042417</v>
      </c>
      <c r="K56" s="25">
        <v>1280449</v>
      </c>
      <c r="L56" s="25">
        <v>20693</v>
      </c>
      <c r="M56" s="25">
        <v>8764</v>
      </c>
      <c r="N56" s="28">
        <v>6392739</v>
      </c>
    </row>
    <row r="57" spans="1:14" x14ac:dyDescent="0.25">
      <c r="A57" s="297" t="s">
        <v>85</v>
      </c>
      <c r="B57" s="297"/>
      <c r="C57" s="25">
        <v>3647</v>
      </c>
      <c r="D57" s="25">
        <v>1705</v>
      </c>
      <c r="E57" s="25">
        <v>2234</v>
      </c>
      <c r="F57" s="25">
        <v>1679</v>
      </c>
      <c r="G57" s="26">
        <v>800</v>
      </c>
      <c r="H57" s="27">
        <v>10065</v>
      </c>
      <c r="I57" s="25">
        <v>628320</v>
      </c>
      <c r="J57" s="25">
        <v>293745</v>
      </c>
      <c r="K57" s="25">
        <v>384883</v>
      </c>
      <c r="L57" s="25">
        <v>289266</v>
      </c>
      <c r="M57" s="25">
        <v>137827</v>
      </c>
      <c r="N57" s="28">
        <v>1734041</v>
      </c>
    </row>
    <row r="58" spans="1:14" x14ac:dyDescent="0.25">
      <c r="A58" s="297" t="s">
        <v>86</v>
      </c>
      <c r="B58" s="297"/>
      <c r="C58" s="25">
        <v>10781</v>
      </c>
      <c r="D58" s="25">
        <v>1449</v>
      </c>
      <c r="E58" s="25">
        <v>3835</v>
      </c>
      <c r="F58" s="25">
        <v>1257</v>
      </c>
      <c r="G58" s="26">
        <v>811</v>
      </c>
      <c r="H58" s="27">
        <v>18133</v>
      </c>
      <c r="I58" s="25">
        <v>1857395</v>
      </c>
      <c r="J58" s="25">
        <v>249640</v>
      </c>
      <c r="K58" s="25">
        <v>660709</v>
      </c>
      <c r="L58" s="25">
        <v>216561</v>
      </c>
      <c r="M58" s="25">
        <v>139722</v>
      </c>
      <c r="N58" s="28">
        <v>3124027</v>
      </c>
    </row>
    <row r="59" spans="1:14" x14ac:dyDescent="0.25">
      <c r="A59" s="297" t="s">
        <v>87</v>
      </c>
      <c r="B59" s="297"/>
      <c r="C59" s="25">
        <v>4101</v>
      </c>
      <c r="D59" s="25">
        <v>12488</v>
      </c>
      <c r="E59" s="25">
        <v>6437</v>
      </c>
      <c r="F59" s="26">
        <v>989</v>
      </c>
      <c r="G59" s="26">
        <v>772</v>
      </c>
      <c r="H59" s="27">
        <v>24787</v>
      </c>
      <c r="I59" s="25">
        <v>706538</v>
      </c>
      <c r="J59" s="25">
        <v>2151485</v>
      </c>
      <c r="K59" s="25">
        <v>1108993</v>
      </c>
      <c r="L59" s="25">
        <v>170389</v>
      </c>
      <c r="M59" s="25">
        <v>133002</v>
      </c>
      <c r="N59" s="28">
        <v>4270407</v>
      </c>
    </row>
    <row r="60" spans="1:14" x14ac:dyDescent="0.25">
      <c r="A60" s="297" t="s">
        <v>88</v>
      </c>
      <c r="B60" s="297"/>
      <c r="C60" s="25">
        <v>1522</v>
      </c>
      <c r="D60" s="25">
        <v>1796</v>
      </c>
      <c r="E60" s="26">
        <v>172</v>
      </c>
      <c r="F60" s="26">
        <v>39</v>
      </c>
      <c r="G60" s="25">
        <v>2509</v>
      </c>
      <c r="H60" s="27">
        <v>6038</v>
      </c>
      <c r="I60" s="25">
        <v>214570</v>
      </c>
      <c r="J60" s="25">
        <v>253199</v>
      </c>
      <c r="K60" s="25">
        <v>24248</v>
      </c>
      <c r="L60" s="25">
        <v>5499</v>
      </c>
      <c r="M60" s="25">
        <v>353717</v>
      </c>
      <c r="N60" s="28">
        <v>851233</v>
      </c>
    </row>
    <row r="61" spans="1:14" x14ac:dyDescent="0.25">
      <c r="A61" s="297" t="s">
        <v>89</v>
      </c>
      <c r="B61" s="297"/>
      <c r="C61" s="26">
        <v>13</v>
      </c>
      <c r="D61" s="26">
        <v>16</v>
      </c>
      <c r="E61" s="25">
        <v>1661</v>
      </c>
      <c r="F61" s="26">
        <v>25</v>
      </c>
      <c r="G61" s="25">
        <v>2294</v>
      </c>
      <c r="H61" s="27">
        <v>4009</v>
      </c>
      <c r="I61" s="25">
        <v>2239</v>
      </c>
      <c r="J61" s="25">
        <v>2756</v>
      </c>
      <c r="K61" s="25">
        <v>286165</v>
      </c>
      <c r="L61" s="25">
        <v>4306</v>
      </c>
      <c r="M61" s="25">
        <v>395220</v>
      </c>
      <c r="N61" s="28">
        <v>690686</v>
      </c>
    </row>
    <row r="62" spans="1:14" x14ac:dyDescent="0.25">
      <c r="A62" s="297" t="s">
        <v>90</v>
      </c>
      <c r="B62" s="297"/>
      <c r="C62" s="26">
        <v>209</v>
      </c>
      <c r="D62" s="26">
        <v>66</v>
      </c>
      <c r="E62" s="26">
        <v>65</v>
      </c>
      <c r="F62" s="26">
        <v>33</v>
      </c>
      <c r="G62" s="26">
        <v>21</v>
      </c>
      <c r="H62" s="29">
        <v>394</v>
      </c>
      <c r="I62" s="25">
        <v>29465</v>
      </c>
      <c r="J62" s="25">
        <v>9304</v>
      </c>
      <c r="K62" s="25">
        <v>9165</v>
      </c>
      <c r="L62" s="25">
        <v>4653</v>
      </c>
      <c r="M62" s="25">
        <v>2961</v>
      </c>
      <c r="N62" s="28">
        <v>55548</v>
      </c>
    </row>
    <row r="63" spans="1:14" x14ac:dyDescent="0.25">
      <c r="A63" s="297" t="s">
        <v>91</v>
      </c>
      <c r="B63" s="297"/>
      <c r="C63" s="26">
        <v>893</v>
      </c>
      <c r="D63" s="25">
        <v>1527</v>
      </c>
      <c r="E63" s="25">
        <v>3390</v>
      </c>
      <c r="F63" s="26">
        <v>778</v>
      </c>
      <c r="G63" s="26">
        <v>139</v>
      </c>
      <c r="H63" s="27">
        <v>6727</v>
      </c>
      <c r="I63" s="25">
        <v>125894</v>
      </c>
      <c r="J63" s="25">
        <v>215274</v>
      </c>
      <c r="K63" s="25">
        <v>477919</v>
      </c>
      <c r="L63" s="25">
        <v>109683</v>
      </c>
      <c r="M63" s="25">
        <v>19597</v>
      </c>
      <c r="N63" s="28">
        <v>948367</v>
      </c>
    </row>
    <row r="64" spans="1:14" x14ac:dyDescent="0.25">
      <c r="A64" s="297" t="s">
        <v>92</v>
      </c>
      <c r="B64" s="297"/>
      <c r="C64" s="25">
        <v>1202</v>
      </c>
      <c r="D64" s="26">
        <v>308</v>
      </c>
      <c r="E64" s="26">
        <v>370</v>
      </c>
      <c r="F64" s="26">
        <v>145</v>
      </c>
      <c r="G64" s="26">
        <v>92</v>
      </c>
      <c r="H64" s="27">
        <v>2117</v>
      </c>
      <c r="I64" s="25">
        <v>213710</v>
      </c>
      <c r="J64" s="25">
        <v>54762</v>
      </c>
      <c r="K64" s="25">
        <v>65785</v>
      </c>
      <c r="L64" s="25">
        <v>25781</v>
      </c>
      <c r="M64" s="25">
        <v>16358</v>
      </c>
      <c r="N64" s="28">
        <v>376396</v>
      </c>
    </row>
    <row r="65" spans="1:14" x14ac:dyDescent="0.25">
      <c r="A65" s="297" t="s">
        <v>93</v>
      </c>
      <c r="B65" s="297"/>
      <c r="C65" s="26">
        <v>41</v>
      </c>
      <c r="D65" s="26">
        <v>6</v>
      </c>
      <c r="E65" s="26">
        <v>4</v>
      </c>
      <c r="F65" s="26">
        <v>3</v>
      </c>
      <c r="G65" s="26">
        <v>8</v>
      </c>
      <c r="H65" s="29">
        <v>62</v>
      </c>
      <c r="I65" s="25">
        <v>12108</v>
      </c>
      <c r="J65" s="25">
        <v>1771</v>
      </c>
      <c r="K65" s="25">
        <v>1182</v>
      </c>
      <c r="L65" s="26">
        <v>886</v>
      </c>
      <c r="M65" s="25">
        <v>2362</v>
      </c>
      <c r="N65" s="28">
        <v>18309</v>
      </c>
    </row>
    <row r="66" spans="1:14" s="24" customFormat="1" x14ac:dyDescent="0.25">
      <c r="A66" s="297" t="s">
        <v>94</v>
      </c>
      <c r="B66" s="297"/>
      <c r="C66" s="25">
        <v>607843</v>
      </c>
      <c r="D66" s="25">
        <v>431927</v>
      </c>
      <c r="E66" s="25">
        <v>460237</v>
      </c>
      <c r="F66" s="25">
        <v>198447</v>
      </c>
      <c r="G66" s="25">
        <v>226969</v>
      </c>
      <c r="H66" s="27">
        <v>1925423</v>
      </c>
      <c r="I66" s="25">
        <v>143387247</v>
      </c>
      <c r="J66" s="25">
        <v>100627198</v>
      </c>
      <c r="K66" s="25">
        <v>109948437</v>
      </c>
      <c r="L66" s="25">
        <v>46614180</v>
      </c>
      <c r="M66" s="25">
        <v>55478631</v>
      </c>
      <c r="N66" s="28">
        <v>456055693</v>
      </c>
    </row>
  </sheetData>
  <mergeCells count="68">
    <mergeCell ref="A66:B66"/>
    <mergeCell ref="L1:N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5:B5"/>
    <mergeCell ref="A2:N2"/>
    <mergeCell ref="A3:A4"/>
    <mergeCell ref="B3:B4"/>
    <mergeCell ref="C3:H3"/>
    <mergeCell ref="I3:N3"/>
  </mergeCells>
  <pageMargins left="0.7" right="0.7" top="0.75" bottom="0.75" header="0.3" footer="0.3"/>
  <pageSetup paperSize="9" scale="82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view="pageBreakPreview" zoomScale="124" zoomScaleNormal="100" zoomScaleSheetLayoutView="124" workbookViewId="0">
      <pane xSplit="2" ySplit="4" topLeftCell="E63" activePane="bottomRight" state="frozen"/>
      <selection pane="topRight" activeCell="C1" sqref="C1"/>
      <selection pane="bottomLeft" activeCell="A5" sqref="A5"/>
      <selection pane="bottomRight" activeCell="E69" sqref="E69"/>
    </sheetView>
  </sheetViews>
  <sheetFormatPr defaultRowHeight="15" x14ac:dyDescent="0.25"/>
  <cols>
    <col min="1" max="1" width="8.42578125" style="24" customWidth="1"/>
    <col min="2" max="2" width="25.28515625" style="24" customWidth="1"/>
    <col min="3" max="4" width="10.85546875" style="24" customWidth="1"/>
    <col min="5" max="6" width="10.28515625" style="24" customWidth="1"/>
    <col min="7" max="7" width="10.85546875" style="24" customWidth="1"/>
    <col min="8" max="8" width="10.5703125" style="24" customWidth="1"/>
    <col min="9" max="9" width="11.7109375" style="24" customWidth="1"/>
    <col min="10" max="11" width="10.85546875" style="24" customWidth="1"/>
    <col min="12" max="13" width="10.28515625" style="24" customWidth="1"/>
    <col min="14" max="14" width="10.85546875" style="24" customWidth="1"/>
    <col min="15" max="15" width="10.5703125" style="24" customWidth="1"/>
    <col min="16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15" s="24" customFormat="1" ht="53.25" customHeight="1" x14ac:dyDescent="0.25">
      <c r="L1" s="305" t="s">
        <v>242</v>
      </c>
      <c r="M1" s="306"/>
      <c r="N1" s="306"/>
      <c r="O1" s="306"/>
    </row>
    <row r="2" spans="1:15" s="24" customFormat="1" ht="36" customHeight="1" x14ac:dyDescent="0.25">
      <c r="A2" s="307" t="s">
        <v>219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5" s="24" customFormat="1" ht="39" customHeight="1" x14ac:dyDescent="0.25">
      <c r="A3" s="308" t="s">
        <v>96</v>
      </c>
      <c r="B3" s="310" t="s">
        <v>148</v>
      </c>
      <c r="C3" s="312" t="s">
        <v>220</v>
      </c>
      <c r="D3" s="312"/>
      <c r="E3" s="312"/>
      <c r="F3" s="312"/>
      <c r="G3" s="312"/>
      <c r="H3" s="313" t="s">
        <v>18</v>
      </c>
      <c r="I3" s="315" t="s">
        <v>221</v>
      </c>
      <c r="J3" s="312" t="s">
        <v>222</v>
      </c>
      <c r="K3" s="312"/>
      <c r="L3" s="312"/>
      <c r="M3" s="312"/>
      <c r="N3" s="312"/>
      <c r="O3" s="313" t="s">
        <v>18</v>
      </c>
    </row>
    <row r="4" spans="1:15" s="24" customFormat="1" ht="61.5" customHeight="1" x14ac:dyDescent="0.25">
      <c r="A4" s="309"/>
      <c r="B4" s="311"/>
      <c r="C4" s="95" t="s">
        <v>152</v>
      </c>
      <c r="D4" s="95" t="s">
        <v>153</v>
      </c>
      <c r="E4" s="95" t="s">
        <v>154</v>
      </c>
      <c r="F4" s="95" t="s">
        <v>155</v>
      </c>
      <c r="G4" s="95" t="s">
        <v>223</v>
      </c>
      <c r="H4" s="314"/>
      <c r="I4" s="316"/>
      <c r="J4" s="95" t="s">
        <v>152</v>
      </c>
      <c r="K4" s="95" t="s">
        <v>153</v>
      </c>
      <c r="L4" s="95" t="s">
        <v>154</v>
      </c>
      <c r="M4" s="95" t="s">
        <v>155</v>
      </c>
      <c r="N4" s="95" t="s">
        <v>223</v>
      </c>
      <c r="O4" s="314"/>
    </row>
    <row r="5" spans="1:15" ht="26.25" x14ac:dyDescent="0.25">
      <c r="A5" s="96" t="s">
        <v>158</v>
      </c>
      <c r="B5" s="96" t="s">
        <v>33</v>
      </c>
      <c r="C5" s="97">
        <v>200578</v>
      </c>
      <c r="D5" s="97">
        <v>62527</v>
      </c>
      <c r="E5" s="97">
        <v>105740</v>
      </c>
      <c r="F5" s="97">
        <v>10452</v>
      </c>
      <c r="G5" s="97">
        <v>51742</v>
      </c>
      <c r="H5" s="100">
        <v>431039</v>
      </c>
      <c r="I5" s="104">
        <v>77.56</v>
      </c>
      <c r="J5" s="97">
        <v>155568</v>
      </c>
      <c r="K5" s="97">
        <v>48496</v>
      </c>
      <c r="L5" s="97">
        <v>82012</v>
      </c>
      <c r="M5" s="97">
        <v>8107</v>
      </c>
      <c r="N5" s="97">
        <v>40131</v>
      </c>
      <c r="O5" s="100">
        <v>334314</v>
      </c>
    </row>
    <row r="6" spans="1:15" ht="26.25" x14ac:dyDescent="0.25">
      <c r="A6" s="96" t="s">
        <v>159</v>
      </c>
      <c r="B6" s="96" t="s">
        <v>34</v>
      </c>
      <c r="C6" s="97">
        <v>57717</v>
      </c>
      <c r="D6" s="97">
        <v>18109</v>
      </c>
      <c r="E6" s="97">
        <v>11835</v>
      </c>
      <c r="F6" s="97">
        <v>20474</v>
      </c>
      <c r="G6" s="97">
        <v>25348</v>
      </c>
      <c r="H6" s="100">
        <v>133483</v>
      </c>
      <c r="I6" s="104">
        <v>75.03</v>
      </c>
      <c r="J6" s="97">
        <v>43305</v>
      </c>
      <c r="K6" s="97">
        <v>13587</v>
      </c>
      <c r="L6" s="97">
        <v>8880</v>
      </c>
      <c r="M6" s="97">
        <v>15362</v>
      </c>
      <c r="N6" s="97">
        <v>19019</v>
      </c>
      <c r="O6" s="100">
        <v>100153</v>
      </c>
    </row>
    <row r="7" spans="1:15" x14ac:dyDescent="0.25">
      <c r="A7" s="96" t="s">
        <v>160</v>
      </c>
      <c r="B7" s="96" t="s">
        <v>35</v>
      </c>
      <c r="C7" s="97">
        <v>1497412</v>
      </c>
      <c r="D7" s="97">
        <v>143416</v>
      </c>
      <c r="E7" s="97">
        <v>87523</v>
      </c>
      <c r="F7" s="97">
        <v>54119</v>
      </c>
      <c r="G7" s="97">
        <v>250830</v>
      </c>
      <c r="H7" s="100">
        <v>2033300</v>
      </c>
      <c r="I7" s="104">
        <v>92.06</v>
      </c>
      <c r="J7" s="97">
        <v>1378517</v>
      </c>
      <c r="K7" s="97">
        <v>132029</v>
      </c>
      <c r="L7" s="97">
        <v>80574</v>
      </c>
      <c r="M7" s="97">
        <v>49822</v>
      </c>
      <c r="N7" s="97">
        <v>230914</v>
      </c>
      <c r="O7" s="100">
        <v>1871856</v>
      </c>
    </row>
    <row r="8" spans="1:15" x14ac:dyDescent="0.25">
      <c r="A8" s="96" t="s">
        <v>161</v>
      </c>
      <c r="B8" s="96" t="s">
        <v>36</v>
      </c>
      <c r="C8" s="97">
        <v>1461096</v>
      </c>
      <c r="D8" s="97">
        <v>236449</v>
      </c>
      <c r="E8" s="97">
        <v>183371</v>
      </c>
      <c r="F8" s="97">
        <v>170210</v>
      </c>
      <c r="G8" s="97">
        <v>480432</v>
      </c>
      <c r="H8" s="100">
        <v>2531558</v>
      </c>
      <c r="I8" s="104">
        <v>83.12</v>
      </c>
      <c r="J8" s="97">
        <v>1214463</v>
      </c>
      <c r="K8" s="97">
        <v>196536</v>
      </c>
      <c r="L8" s="97">
        <v>152418</v>
      </c>
      <c r="M8" s="97">
        <v>141479</v>
      </c>
      <c r="N8" s="97">
        <v>399335</v>
      </c>
      <c r="O8" s="100">
        <v>2104231</v>
      </c>
    </row>
    <row r="9" spans="1:15" x14ac:dyDescent="0.25">
      <c r="A9" s="96" t="s">
        <v>162</v>
      </c>
      <c r="B9" s="96" t="s">
        <v>37</v>
      </c>
      <c r="C9" s="97">
        <v>2130183</v>
      </c>
      <c r="D9" s="97">
        <v>483747</v>
      </c>
      <c r="E9" s="97">
        <v>253645</v>
      </c>
      <c r="F9" s="97">
        <v>75017</v>
      </c>
      <c r="G9" s="97">
        <v>267724</v>
      </c>
      <c r="H9" s="100">
        <v>3210316</v>
      </c>
      <c r="I9" s="104">
        <v>88.07</v>
      </c>
      <c r="J9" s="97">
        <v>1876052</v>
      </c>
      <c r="K9" s="97">
        <v>426036</v>
      </c>
      <c r="L9" s="97">
        <v>223385</v>
      </c>
      <c r="M9" s="97">
        <v>66067</v>
      </c>
      <c r="N9" s="97">
        <v>235785</v>
      </c>
      <c r="O9" s="100">
        <v>2827325</v>
      </c>
    </row>
    <row r="10" spans="1:15" x14ac:dyDescent="0.25">
      <c r="A10" s="96" t="s">
        <v>163</v>
      </c>
      <c r="B10" s="96" t="s">
        <v>38</v>
      </c>
      <c r="C10" s="97">
        <v>1538588</v>
      </c>
      <c r="D10" s="97">
        <v>343028</v>
      </c>
      <c r="E10" s="97">
        <v>349305</v>
      </c>
      <c r="F10" s="97">
        <v>72130</v>
      </c>
      <c r="G10" s="97">
        <v>459009</v>
      </c>
      <c r="H10" s="100">
        <v>2762060</v>
      </c>
      <c r="I10" s="104">
        <v>79.87</v>
      </c>
      <c r="J10" s="97">
        <v>1228870</v>
      </c>
      <c r="K10" s="97">
        <v>273976</v>
      </c>
      <c r="L10" s="97">
        <v>278990</v>
      </c>
      <c r="M10" s="97">
        <v>57610</v>
      </c>
      <c r="N10" s="97">
        <v>366610</v>
      </c>
      <c r="O10" s="100">
        <v>2206056</v>
      </c>
    </row>
    <row r="11" spans="1:15" x14ac:dyDescent="0.25">
      <c r="A11" s="96" t="s">
        <v>164</v>
      </c>
      <c r="B11" s="96" t="s">
        <v>39</v>
      </c>
      <c r="C11" s="97">
        <v>1416426</v>
      </c>
      <c r="D11" s="97">
        <v>357162</v>
      </c>
      <c r="E11" s="97">
        <v>161059</v>
      </c>
      <c r="F11" s="97">
        <v>85990</v>
      </c>
      <c r="G11" s="97">
        <v>281884</v>
      </c>
      <c r="H11" s="100">
        <v>2302521</v>
      </c>
      <c r="I11" s="104">
        <v>96.08</v>
      </c>
      <c r="J11" s="97">
        <v>1360902</v>
      </c>
      <c r="K11" s="97">
        <v>343161</v>
      </c>
      <c r="L11" s="97">
        <v>154745</v>
      </c>
      <c r="M11" s="97">
        <v>82619</v>
      </c>
      <c r="N11" s="97">
        <v>270834</v>
      </c>
      <c r="O11" s="100">
        <v>2212261</v>
      </c>
    </row>
    <row r="12" spans="1:15" ht="26.25" x14ac:dyDescent="0.25">
      <c r="A12" s="96" t="s">
        <v>165</v>
      </c>
      <c r="B12" s="96" t="s">
        <v>40</v>
      </c>
      <c r="C12" s="97">
        <v>1599461</v>
      </c>
      <c r="D12" s="97">
        <v>1232539</v>
      </c>
      <c r="E12" s="97">
        <v>465677</v>
      </c>
      <c r="F12" s="97">
        <v>109127</v>
      </c>
      <c r="G12" s="97">
        <v>393802</v>
      </c>
      <c r="H12" s="100">
        <v>3800606</v>
      </c>
      <c r="I12" s="104">
        <v>82.29</v>
      </c>
      <c r="J12" s="97">
        <v>1316196</v>
      </c>
      <c r="K12" s="97">
        <v>1014256</v>
      </c>
      <c r="L12" s="97">
        <v>383206</v>
      </c>
      <c r="M12" s="97">
        <v>89801</v>
      </c>
      <c r="N12" s="97">
        <v>324060</v>
      </c>
      <c r="O12" s="100">
        <v>3127519</v>
      </c>
    </row>
    <row r="13" spans="1:15" x14ac:dyDescent="0.25">
      <c r="A13" s="96" t="s">
        <v>166</v>
      </c>
      <c r="B13" s="96" t="s">
        <v>42</v>
      </c>
      <c r="C13" s="97">
        <v>72098</v>
      </c>
      <c r="D13" s="97">
        <v>230266</v>
      </c>
      <c r="E13" s="97">
        <v>49127</v>
      </c>
      <c r="F13" s="97">
        <v>6964</v>
      </c>
      <c r="G13" s="97">
        <v>123094</v>
      </c>
      <c r="H13" s="100">
        <v>481549</v>
      </c>
      <c r="I13" s="104">
        <v>75.66</v>
      </c>
      <c r="J13" s="97">
        <v>54549</v>
      </c>
      <c r="K13" s="97">
        <v>174219</v>
      </c>
      <c r="L13" s="97">
        <v>37169</v>
      </c>
      <c r="M13" s="97">
        <v>5269</v>
      </c>
      <c r="N13" s="97">
        <v>93133</v>
      </c>
      <c r="O13" s="100">
        <v>364339</v>
      </c>
    </row>
    <row r="14" spans="1:15" x14ac:dyDescent="0.25">
      <c r="A14" s="96" t="s">
        <v>167</v>
      </c>
      <c r="B14" s="96" t="s">
        <v>43</v>
      </c>
      <c r="C14" s="97">
        <v>206163</v>
      </c>
      <c r="D14" s="97">
        <v>379401</v>
      </c>
      <c r="E14" s="97">
        <v>69037</v>
      </c>
      <c r="F14" s="97">
        <v>25099</v>
      </c>
      <c r="G14" s="97">
        <v>204273</v>
      </c>
      <c r="H14" s="100">
        <v>883973</v>
      </c>
      <c r="I14" s="104">
        <v>95.13</v>
      </c>
      <c r="J14" s="97">
        <v>196123</v>
      </c>
      <c r="K14" s="97">
        <v>360924</v>
      </c>
      <c r="L14" s="97">
        <v>65675</v>
      </c>
      <c r="M14" s="97">
        <v>23877</v>
      </c>
      <c r="N14" s="97">
        <v>194325</v>
      </c>
      <c r="O14" s="100">
        <v>840924</v>
      </c>
    </row>
    <row r="15" spans="1:15" x14ac:dyDescent="0.25">
      <c r="A15" s="96" t="s">
        <v>168</v>
      </c>
      <c r="B15" s="96" t="s">
        <v>44</v>
      </c>
      <c r="C15" s="97">
        <v>100233</v>
      </c>
      <c r="D15" s="97">
        <v>436718</v>
      </c>
      <c r="E15" s="97">
        <v>92474</v>
      </c>
      <c r="F15" s="97">
        <v>12895</v>
      </c>
      <c r="G15" s="97">
        <v>202961</v>
      </c>
      <c r="H15" s="100">
        <v>845281</v>
      </c>
      <c r="I15" s="104">
        <v>87.87</v>
      </c>
      <c r="J15" s="97">
        <v>88075</v>
      </c>
      <c r="K15" s="97">
        <v>383744</v>
      </c>
      <c r="L15" s="97">
        <v>81257</v>
      </c>
      <c r="M15" s="97">
        <v>11331</v>
      </c>
      <c r="N15" s="97">
        <v>178342</v>
      </c>
      <c r="O15" s="100">
        <v>742749</v>
      </c>
    </row>
    <row r="16" spans="1:15" x14ac:dyDescent="0.25">
      <c r="A16" s="96" t="s">
        <v>169</v>
      </c>
      <c r="B16" s="96" t="s">
        <v>45</v>
      </c>
      <c r="C16" s="97">
        <v>358733</v>
      </c>
      <c r="D16" s="97">
        <v>755722</v>
      </c>
      <c r="E16" s="97">
        <v>105892</v>
      </c>
      <c r="F16" s="97">
        <v>22186</v>
      </c>
      <c r="G16" s="97">
        <v>369175</v>
      </c>
      <c r="H16" s="100">
        <v>1611708</v>
      </c>
      <c r="I16" s="104">
        <v>88.43</v>
      </c>
      <c r="J16" s="97">
        <v>317228</v>
      </c>
      <c r="K16" s="97">
        <v>668285</v>
      </c>
      <c r="L16" s="97">
        <v>93640</v>
      </c>
      <c r="M16" s="97">
        <v>19619</v>
      </c>
      <c r="N16" s="97">
        <v>326461</v>
      </c>
      <c r="O16" s="100">
        <v>1425233</v>
      </c>
    </row>
    <row r="17" spans="1:15" x14ac:dyDescent="0.25">
      <c r="A17" s="96" t="s">
        <v>170</v>
      </c>
      <c r="B17" s="96" t="s">
        <v>41</v>
      </c>
      <c r="C17" s="97">
        <v>174489</v>
      </c>
      <c r="D17" s="97">
        <v>892118</v>
      </c>
      <c r="E17" s="97">
        <v>69566</v>
      </c>
      <c r="F17" s="97">
        <v>22125</v>
      </c>
      <c r="G17" s="97">
        <v>428273</v>
      </c>
      <c r="H17" s="100">
        <v>1586571</v>
      </c>
      <c r="I17" s="104">
        <v>79.23</v>
      </c>
      <c r="J17" s="97">
        <v>138248</v>
      </c>
      <c r="K17" s="97">
        <v>706825</v>
      </c>
      <c r="L17" s="97">
        <v>55117</v>
      </c>
      <c r="M17" s="97">
        <v>17530</v>
      </c>
      <c r="N17" s="97">
        <v>339321</v>
      </c>
      <c r="O17" s="100">
        <v>1257041</v>
      </c>
    </row>
    <row r="18" spans="1:15" ht="26.25" x14ac:dyDescent="0.25">
      <c r="A18" s="96" t="s">
        <v>171</v>
      </c>
      <c r="B18" s="96" t="s">
        <v>47</v>
      </c>
      <c r="C18" s="97">
        <v>24917</v>
      </c>
      <c r="D18" s="97">
        <v>456794</v>
      </c>
      <c r="E18" s="97">
        <v>248384</v>
      </c>
      <c r="F18" s="97">
        <v>1940</v>
      </c>
      <c r="G18" s="97">
        <v>130933</v>
      </c>
      <c r="H18" s="100">
        <v>862968</v>
      </c>
      <c r="I18" s="104">
        <v>93.41</v>
      </c>
      <c r="J18" s="97">
        <v>23275</v>
      </c>
      <c r="K18" s="97">
        <v>426691</v>
      </c>
      <c r="L18" s="97">
        <v>232015</v>
      </c>
      <c r="M18" s="97">
        <v>1812</v>
      </c>
      <c r="N18" s="97">
        <v>122305</v>
      </c>
      <c r="O18" s="100">
        <v>806098</v>
      </c>
    </row>
    <row r="19" spans="1:15" x14ac:dyDescent="0.25">
      <c r="A19" s="96" t="s">
        <v>172</v>
      </c>
      <c r="B19" s="96" t="s">
        <v>48</v>
      </c>
      <c r="C19" s="97">
        <v>792185</v>
      </c>
      <c r="D19" s="97">
        <v>10924</v>
      </c>
      <c r="E19" s="97">
        <v>42005</v>
      </c>
      <c r="F19" s="101">
        <v>640</v>
      </c>
      <c r="G19" s="97">
        <v>54070</v>
      </c>
      <c r="H19" s="100">
        <v>899824</v>
      </c>
      <c r="I19" s="104">
        <v>74.86</v>
      </c>
      <c r="J19" s="97">
        <v>593030</v>
      </c>
      <c r="K19" s="97">
        <v>8178</v>
      </c>
      <c r="L19" s="97">
        <v>31445</v>
      </c>
      <c r="M19" s="101">
        <v>479</v>
      </c>
      <c r="N19" s="97">
        <v>40477</v>
      </c>
      <c r="O19" s="100">
        <v>673609</v>
      </c>
    </row>
    <row r="20" spans="1:15" x14ac:dyDescent="0.25">
      <c r="A20" s="96" t="s">
        <v>173</v>
      </c>
      <c r="B20" s="96" t="s">
        <v>49</v>
      </c>
      <c r="C20" s="97">
        <v>46581</v>
      </c>
      <c r="D20" s="97">
        <v>397847</v>
      </c>
      <c r="E20" s="97">
        <v>5090</v>
      </c>
      <c r="F20" s="97">
        <v>366327</v>
      </c>
      <c r="G20" s="97">
        <v>105432</v>
      </c>
      <c r="H20" s="100">
        <v>921277</v>
      </c>
      <c r="I20" s="104">
        <v>71.87</v>
      </c>
      <c r="J20" s="97">
        <v>33478</v>
      </c>
      <c r="K20" s="97">
        <v>285933</v>
      </c>
      <c r="L20" s="97">
        <v>3658</v>
      </c>
      <c r="M20" s="97">
        <v>263279</v>
      </c>
      <c r="N20" s="97">
        <v>75774</v>
      </c>
      <c r="O20" s="100">
        <v>662122</v>
      </c>
    </row>
    <row r="21" spans="1:15" x14ac:dyDescent="0.25">
      <c r="A21" s="96" t="s">
        <v>174</v>
      </c>
      <c r="B21" s="96" t="s">
        <v>50</v>
      </c>
      <c r="C21" s="97">
        <v>86411</v>
      </c>
      <c r="D21" s="97">
        <v>552032</v>
      </c>
      <c r="E21" s="97">
        <v>3493</v>
      </c>
      <c r="F21" s="97">
        <v>504166</v>
      </c>
      <c r="G21" s="97">
        <v>157347</v>
      </c>
      <c r="H21" s="100">
        <v>1303449</v>
      </c>
      <c r="I21" s="104">
        <v>76.23</v>
      </c>
      <c r="J21" s="97">
        <v>65871</v>
      </c>
      <c r="K21" s="97">
        <v>420814</v>
      </c>
      <c r="L21" s="97">
        <v>2663</v>
      </c>
      <c r="M21" s="97">
        <v>384326</v>
      </c>
      <c r="N21" s="97">
        <v>119946</v>
      </c>
      <c r="O21" s="100">
        <v>993620</v>
      </c>
    </row>
    <row r="22" spans="1:15" x14ac:dyDescent="0.25">
      <c r="A22" s="96" t="s">
        <v>175</v>
      </c>
      <c r="B22" s="96" t="s">
        <v>52</v>
      </c>
      <c r="C22" s="97">
        <v>1512</v>
      </c>
      <c r="D22" s="97">
        <v>5763</v>
      </c>
      <c r="E22" s="97">
        <v>3505</v>
      </c>
      <c r="F22" s="97">
        <v>467526</v>
      </c>
      <c r="G22" s="97">
        <v>310777</v>
      </c>
      <c r="H22" s="100">
        <v>789083</v>
      </c>
      <c r="I22" s="104">
        <v>74.08</v>
      </c>
      <c r="J22" s="97">
        <v>1120</v>
      </c>
      <c r="K22" s="97">
        <v>4269</v>
      </c>
      <c r="L22" s="97">
        <v>2597</v>
      </c>
      <c r="M22" s="97">
        <v>346343</v>
      </c>
      <c r="N22" s="97">
        <v>230224</v>
      </c>
      <c r="O22" s="100">
        <v>584553</v>
      </c>
    </row>
    <row r="23" spans="1:15" x14ac:dyDescent="0.25">
      <c r="A23" s="96" t="s">
        <v>176</v>
      </c>
      <c r="B23" s="96" t="s">
        <v>53</v>
      </c>
      <c r="C23" s="97">
        <v>7809</v>
      </c>
      <c r="D23" s="97">
        <v>590524</v>
      </c>
      <c r="E23" s="97">
        <v>2447</v>
      </c>
      <c r="F23" s="97">
        <v>1295</v>
      </c>
      <c r="G23" s="97">
        <v>90792</v>
      </c>
      <c r="H23" s="100">
        <v>692867</v>
      </c>
      <c r="I23" s="104">
        <v>77.81</v>
      </c>
      <c r="J23" s="97">
        <v>6076</v>
      </c>
      <c r="K23" s="97">
        <v>459487</v>
      </c>
      <c r="L23" s="97">
        <v>1904</v>
      </c>
      <c r="M23" s="97">
        <v>1008</v>
      </c>
      <c r="N23" s="97">
        <v>70645</v>
      </c>
      <c r="O23" s="100">
        <v>539120</v>
      </c>
    </row>
    <row r="24" spans="1:15" x14ac:dyDescent="0.25">
      <c r="A24" s="96" t="s">
        <v>177</v>
      </c>
      <c r="B24" s="96" t="s">
        <v>54</v>
      </c>
      <c r="C24" s="97">
        <v>8621</v>
      </c>
      <c r="D24" s="97">
        <v>18874</v>
      </c>
      <c r="E24" s="97">
        <v>222171</v>
      </c>
      <c r="F24" s="97">
        <v>27187</v>
      </c>
      <c r="G24" s="97">
        <v>388365</v>
      </c>
      <c r="H24" s="100">
        <v>665218</v>
      </c>
      <c r="I24" s="104">
        <v>81.28</v>
      </c>
      <c r="J24" s="97">
        <v>7007</v>
      </c>
      <c r="K24" s="97">
        <v>15341</v>
      </c>
      <c r="L24" s="97">
        <v>180581</v>
      </c>
      <c r="M24" s="97">
        <v>22098</v>
      </c>
      <c r="N24" s="97">
        <v>315663</v>
      </c>
      <c r="O24" s="100">
        <v>540690</v>
      </c>
    </row>
    <row r="25" spans="1:15" x14ac:dyDescent="0.25">
      <c r="A25" s="96" t="s">
        <v>178</v>
      </c>
      <c r="B25" s="96" t="s">
        <v>55</v>
      </c>
      <c r="C25" s="97">
        <v>12342</v>
      </c>
      <c r="D25" s="97">
        <v>7279</v>
      </c>
      <c r="E25" s="97">
        <v>158044</v>
      </c>
      <c r="F25" s="97">
        <v>3767</v>
      </c>
      <c r="G25" s="97">
        <v>384052</v>
      </c>
      <c r="H25" s="100">
        <v>565484</v>
      </c>
      <c r="I25" s="105">
        <v>64.099999999999994</v>
      </c>
      <c r="J25" s="97">
        <v>7911</v>
      </c>
      <c r="K25" s="97">
        <v>4666</v>
      </c>
      <c r="L25" s="97">
        <v>101306</v>
      </c>
      <c r="M25" s="97">
        <v>2415</v>
      </c>
      <c r="N25" s="97">
        <v>246177</v>
      </c>
      <c r="O25" s="100">
        <v>362475</v>
      </c>
    </row>
    <row r="26" spans="1:15" x14ac:dyDescent="0.25">
      <c r="A26" s="96" t="s">
        <v>179</v>
      </c>
      <c r="B26" s="96" t="s">
        <v>56</v>
      </c>
      <c r="C26" s="97">
        <v>3215</v>
      </c>
      <c r="D26" s="97">
        <v>13473</v>
      </c>
      <c r="E26" s="97">
        <v>1189</v>
      </c>
      <c r="F26" s="97">
        <v>558756</v>
      </c>
      <c r="G26" s="97">
        <v>183290</v>
      </c>
      <c r="H26" s="100">
        <v>759923</v>
      </c>
      <c r="I26" s="104">
        <v>74.930000000000007</v>
      </c>
      <c r="J26" s="97">
        <v>2409</v>
      </c>
      <c r="K26" s="97">
        <v>10095</v>
      </c>
      <c r="L26" s="101">
        <v>891</v>
      </c>
      <c r="M26" s="97">
        <v>418676</v>
      </c>
      <c r="N26" s="97">
        <v>137339</v>
      </c>
      <c r="O26" s="100">
        <v>569410</v>
      </c>
    </row>
    <row r="27" spans="1:15" x14ac:dyDescent="0.25">
      <c r="A27" s="96" t="s">
        <v>180</v>
      </c>
      <c r="B27" s="96" t="s">
        <v>57</v>
      </c>
      <c r="C27" s="97">
        <v>531830</v>
      </c>
      <c r="D27" s="97">
        <v>12235</v>
      </c>
      <c r="E27" s="97">
        <v>7826</v>
      </c>
      <c r="F27" s="97">
        <v>2310</v>
      </c>
      <c r="G27" s="97">
        <v>14547</v>
      </c>
      <c r="H27" s="100">
        <v>568748</v>
      </c>
      <c r="I27" s="105">
        <v>85.1</v>
      </c>
      <c r="J27" s="97">
        <v>452587</v>
      </c>
      <c r="K27" s="97">
        <v>10412</v>
      </c>
      <c r="L27" s="97">
        <v>6660</v>
      </c>
      <c r="M27" s="97">
        <v>1966</v>
      </c>
      <c r="N27" s="97">
        <v>12379</v>
      </c>
      <c r="O27" s="100">
        <v>484004</v>
      </c>
    </row>
    <row r="28" spans="1:15" x14ac:dyDescent="0.25">
      <c r="A28" s="96" t="s">
        <v>181</v>
      </c>
      <c r="B28" s="96" t="s">
        <v>58</v>
      </c>
      <c r="C28" s="97">
        <v>1117738</v>
      </c>
      <c r="D28" s="97">
        <v>39056</v>
      </c>
      <c r="E28" s="97">
        <v>101003</v>
      </c>
      <c r="F28" s="97">
        <v>1910</v>
      </c>
      <c r="G28" s="97">
        <v>263251</v>
      </c>
      <c r="H28" s="100">
        <v>1522958</v>
      </c>
      <c r="I28" s="104">
        <v>77.22</v>
      </c>
      <c r="J28" s="97">
        <v>863117</v>
      </c>
      <c r="K28" s="97">
        <v>30159</v>
      </c>
      <c r="L28" s="97">
        <v>77995</v>
      </c>
      <c r="M28" s="97">
        <v>1475</v>
      </c>
      <c r="N28" s="97">
        <v>203282</v>
      </c>
      <c r="O28" s="100">
        <v>1176028</v>
      </c>
    </row>
    <row r="29" spans="1:15" x14ac:dyDescent="0.25">
      <c r="A29" s="96" t="s">
        <v>182</v>
      </c>
      <c r="B29" s="96" t="s">
        <v>59</v>
      </c>
      <c r="C29" s="97">
        <v>9269</v>
      </c>
      <c r="D29" s="97">
        <v>22804</v>
      </c>
      <c r="E29" s="97">
        <v>1346</v>
      </c>
      <c r="F29" s="97">
        <v>234527</v>
      </c>
      <c r="G29" s="97">
        <v>180998</v>
      </c>
      <c r="H29" s="100">
        <v>448944</v>
      </c>
      <c r="I29" s="104">
        <v>85.92</v>
      </c>
      <c r="J29" s="97">
        <v>7964</v>
      </c>
      <c r="K29" s="97">
        <v>19593</v>
      </c>
      <c r="L29" s="97">
        <v>1156</v>
      </c>
      <c r="M29" s="97">
        <v>201506</v>
      </c>
      <c r="N29" s="97">
        <v>155513</v>
      </c>
      <c r="O29" s="100">
        <v>385732</v>
      </c>
    </row>
    <row r="30" spans="1:15" x14ac:dyDescent="0.25">
      <c r="A30" s="96" t="s">
        <v>183</v>
      </c>
      <c r="B30" s="96" t="s">
        <v>60</v>
      </c>
      <c r="C30" s="97">
        <v>9635</v>
      </c>
      <c r="D30" s="97">
        <v>428140</v>
      </c>
      <c r="E30" s="97">
        <v>3386</v>
      </c>
      <c r="F30" s="101">
        <v>591</v>
      </c>
      <c r="G30" s="97">
        <v>76563</v>
      </c>
      <c r="H30" s="100">
        <v>518315</v>
      </c>
      <c r="I30" s="105">
        <v>75.599999999999994</v>
      </c>
      <c r="J30" s="97">
        <v>7284</v>
      </c>
      <c r="K30" s="97">
        <v>323674</v>
      </c>
      <c r="L30" s="97">
        <v>2560</v>
      </c>
      <c r="M30" s="101">
        <v>447</v>
      </c>
      <c r="N30" s="97">
        <v>57882</v>
      </c>
      <c r="O30" s="100">
        <v>391847</v>
      </c>
    </row>
    <row r="31" spans="1:15" x14ac:dyDescent="0.25">
      <c r="A31" s="96" t="s">
        <v>184</v>
      </c>
      <c r="B31" s="96" t="s">
        <v>61</v>
      </c>
      <c r="C31" s="97">
        <v>16216</v>
      </c>
      <c r="D31" s="97">
        <v>22912</v>
      </c>
      <c r="E31" s="97">
        <v>328396</v>
      </c>
      <c r="F31" s="97">
        <v>3701</v>
      </c>
      <c r="G31" s="97">
        <v>445347</v>
      </c>
      <c r="H31" s="100">
        <v>816572</v>
      </c>
      <c r="I31" s="104">
        <v>72.11</v>
      </c>
      <c r="J31" s="97">
        <v>11693</v>
      </c>
      <c r="K31" s="97">
        <v>16522</v>
      </c>
      <c r="L31" s="97">
        <v>236806</v>
      </c>
      <c r="M31" s="97">
        <v>2669</v>
      </c>
      <c r="N31" s="97">
        <v>321140</v>
      </c>
      <c r="O31" s="100">
        <v>588830</v>
      </c>
    </row>
    <row r="32" spans="1:15" x14ac:dyDescent="0.25">
      <c r="A32" s="96" t="s">
        <v>185</v>
      </c>
      <c r="B32" s="96" t="s">
        <v>62</v>
      </c>
      <c r="C32" s="97">
        <v>18281</v>
      </c>
      <c r="D32" s="97">
        <v>521121</v>
      </c>
      <c r="E32" s="97">
        <v>8328</v>
      </c>
      <c r="F32" s="101">
        <v>945</v>
      </c>
      <c r="G32" s="97">
        <v>92413</v>
      </c>
      <c r="H32" s="100">
        <v>641088</v>
      </c>
      <c r="I32" s="104">
        <v>65.48</v>
      </c>
      <c r="J32" s="97">
        <v>11970</v>
      </c>
      <c r="K32" s="97">
        <v>341230</v>
      </c>
      <c r="L32" s="97">
        <v>5453</v>
      </c>
      <c r="M32" s="101">
        <v>619</v>
      </c>
      <c r="N32" s="97">
        <v>60512</v>
      </c>
      <c r="O32" s="100">
        <v>419784</v>
      </c>
    </row>
    <row r="33" spans="1:15" ht="26.25" x14ac:dyDescent="0.25">
      <c r="A33" s="96" t="s">
        <v>186</v>
      </c>
      <c r="B33" s="96" t="s">
        <v>63</v>
      </c>
      <c r="C33" s="97">
        <v>4528</v>
      </c>
      <c r="D33" s="97">
        <v>5507</v>
      </c>
      <c r="E33" s="97">
        <v>1950</v>
      </c>
      <c r="F33" s="97">
        <v>345932</v>
      </c>
      <c r="G33" s="97">
        <v>387095</v>
      </c>
      <c r="H33" s="100">
        <v>745012</v>
      </c>
      <c r="I33" s="104">
        <v>71.52</v>
      </c>
      <c r="J33" s="97">
        <v>3238</v>
      </c>
      <c r="K33" s="97">
        <v>3939</v>
      </c>
      <c r="L33" s="97">
        <v>1395</v>
      </c>
      <c r="M33" s="97">
        <v>247411</v>
      </c>
      <c r="N33" s="97">
        <v>276850</v>
      </c>
      <c r="O33" s="100">
        <v>532833</v>
      </c>
    </row>
    <row r="34" spans="1:15" x14ac:dyDescent="0.25">
      <c r="A34" s="96" t="s">
        <v>187</v>
      </c>
      <c r="B34" s="96" t="s">
        <v>64</v>
      </c>
      <c r="C34" s="97">
        <v>488940</v>
      </c>
      <c r="D34" s="97">
        <v>15906</v>
      </c>
      <c r="E34" s="97">
        <v>5863</v>
      </c>
      <c r="F34" s="97">
        <v>1211</v>
      </c>
      <c r="G34" s="97">
        <v>603358</v>
      </c>
      <c r="H34" s="100">
        <v>1115278</v>
      </c>
      <c r="I34" s="104">
        <v>90.81</v>
      </c>
      <c r="J34" s="97">
        <v>444006</v>
      </c>
      <c r="K34" s="97">
        <v>14444</v>
      </c>
      <c r="L34" s="97">
        <v>5324</v>
      </c>
      <c r="M34" s="97">
        <v>1100</v>
      </c>
      <c r="N34" s="97">
        <v>547909</v>
      </c>
      <c r="O34" s="100">
        <v>1012783</v>
      </c>
    </row>
    <row r="35" spans="1:15" x14ac:dyDescent="0.25">
      <c r="A35" s="96" t="s">
        <v>188</v>
      </c>
      <c r="B35" s="96" t="s">
        <v>65</v>
      </c>
      <c r="C35" s="97">
        <v>11293</v>
      </c>
      <c r="D35" s="97">
        <v>44183</v>
      </c>
      <c r="E35" s="97">
        <v>1840</v>
      </c>
      <c r="F35" s="97">
        <v>309379</v>
      </c>
      <c r="G35" s="97">
        <v>186139</v>
      </c>
      <c r="H35" s="100">
        <v>552834</v>
      </c>
      <c r="I35" s="104">
        <v>78.22</v>
      </c>
      <c r="J35" s="97">
        <v>8833</v>
      </c>
      <c r="K35" s="97">
        <v>34560</v>
      </c>
      <c r="L35" s="97">
        <v>1439</v>
      </c>
      <c r="M35" s="97">
        <v>241996</v>
      </c>
      <c r="N35" s="97">
        <v>145598</v>
      </c>
      <c r="O35" s="100">
        <v>432426</v>
      </c>
    </row>
    <row r="36" spans="1:15" x14ac:dyDescent="0.25">
      <c r="A36" s="96" t="s">
        <v>189</v>
      </c>
      <c r="B36" s="96" t="s">
        <v>66</v>
      </c>
      <c r="C36" s="97">
        <v>2325</v>
      </c>
      <c r="D36" s="97">
        <v>10493</v>
      </c>
      <c r="E36" s="97">
        <v>447728</v>
      </c>
      <c r="F36" s="97">
        <v>3085</v>
      </c>
      <c r="G36" s="97">
        <v>5985</v>
      </c>
      <c r="H36" s="100">
        <v>469616</v>
      </c>
      <c r="I36" s="104">
        <v>70.540000000000006</v>
      </c>
      <c r="J36" s="97">
        <v>1640</v>
      </c>
      <c r="K36" s="97">
        <v>7402</v>
      </c>
      <c r="L36" s="97">
        <v>315827</v>
      </c>
      <c r="M36" s="97">
        <v>2176</v>
      </c>
      <c r="N36" s="97">
        <v>4222</v>
      </c>
      <c r="O36" s="100">
        <v>331267</v>
      </c>
    </row>
    <row r="37" spans="1:15" x14ac:dyDescent="0.25">
      <c r="A37" s="96" t="s">
        <v>190</v>
      </c>
      <c r="B37" s="96" t="s">
        <v>67</v>
      </c>
      <c r="C37" s="97">
        <v>15405</v>
      </c>
      <c r="D37" s="97">
        <v>738312</v>
      </c>
      <c r="E37" s="97">
        <v>11159</v>
      </c>
      <c r="F37" s="97">
        <v>1133</v>
      </c>
      <c r="G37" s="97">
        <v>295963</v>
      </c>
      <c r="H37" s="100">
        <v>1061972</v>
      </c>
      <c r="I37" s="104">
        <v>71.14</v>
      </c>
      <c r="J37" s="97">
        <v>10959</v>
      </c>
      <c r="K37" s="97">
        <v>525235</v>
      </c>
      <c r="L37" s="97">
        <v>7939</v>
      </c>
      <c r="M37" s="101">
        <v>806</v>
      </c>
      <c r="N37" s="97">
        <v>210548</v>
      </c>
      <c r="O37" s="100">
        <v>755487</v>
      </c>
    </row>
    <row r="38" spans="1:15" x14ac:dyDescent="0.25">
      <c r="A38" s="96" t="s">
        <v>191</v>
      </c>
      <c r="B38" s="96" t="s">
        <v>68</v>
      </c>
      <c r="C38" s="97">
        <v>20038</v>
      </c>
      <c r="D38" s="97">
        <v>11544</v>
      </c>
      <c r="E38" s="97">
        <v>14713</v>
      </c>
      <c r="F38" s="97">
        <v>435211</v>
      </c>
      <c r="G38" s="97">
        <v>708601</v>
      </c>
      <c r="H38" s="100">
        <v>1190107</v>
      </c>
      <c r="I38" s="106">
        <v>74</v>
      </c>
      <c r="J38" s="97">
        <v>14828</v>
      </c>
      <c r="K38" s="97">
        <v>8543</v>
      </c>
      <c r="L38" s="97">
        <v>10888</v>
      </c>
      <c r="M38" s="97">
        <v>322056</v>
      </c>
      <c r="N38" s="97">
        <v>524365</v>
      </c>
      <c r="O38" s="100">
        <v>880680</v>
      </c>
    </row>
    <row r="39" spans="1:15" x14ac:dyDescent="0.25">
      <c r="A39" s="96" t="s">
        <v>192</v>
      </c>
      <c r="B39" s="96" t="s">
        <v>69</v>
      </c>
      <c r="C39" s="97">
        <v>564551</v>
      </c>
      <c r="D39" s="97">
        <v>8888</v>
      </c>
      <c r="E39" s="97">
        <v>9132</v>
      </c>
      <c r="F39" s="97">
        <v>2899</v>
      </c>
      <c r="G39" s="97">
        <v>72712</v>
      </c>
      <c r="H39" s="100">
        <v>658182</v>
      </c>
      <c r="I39" s="104">
        <v>79.61</v>
      </c>
      <c r="J39" s="97">
        <v>449439</v>
      </c>
      <c r="K39" s="97">
        <v>7076</v>
      </c>
      <c r="L39" s="97">
        <v>7270</v>
      </c>
      <c r="M39" s="97">
        <v>2308</v>
      </c>
      <c r="N39" s="97">
        <v>57886</v>
      </c>
      <c r="O39" s="100">
        <v>523979</v>
      </c>
    </row>
    <row r="40" spans="1:15" x14ac:dyDescent="0.25">
      <c r="A40" s="96" t="s">
        <v>193</v>
      </c>
      <c r="B40" s="96" t="s">
        <v>70</v>
      </c>
      <c r="C40" s="97">
        <v>665786</v>
      </c>
      <c r="D40" s="97">
        <v>186534</v>
      </c>
      <c r="E40" s="97">
        <v>798831</v>
      </c>
      <c r="F40" s="97">
        <v>50598</v>
      </c>
      <c r="G40" s="97">
        <v>653678</v>
      </c>
      <c r="H40" s="100">
        <v>2355427</v>
      </c>
      <c r="I40" s="104">
        <v>91.93</v>
      </c>
      <c r="J40" s="97">
        <v>612057</v>
      </c>
      <c r="K40" s="97">
        <v>171481</v>
      </c>
      <c r="L40" s="97">
        <v>734365</v>
      </c>
      <c r="M40" s="97">
        <v>46515</v>
      </c>
      <c r="N40" s="97">
        <v>600926</v>
      </c>
      <c r="O40" s="100">
        <v>2165344</v>
      </c>
    </row>
    <row r="41" spans="1:15" x14ac:dyDescent="0.25">
      <c r="A41" s="96" t="s">
        <v>194</v>
      </c>
      <c r="B41" s="96" t="s">
        <v>71</v>
      </c>
      <c r="C41" s="97">
        <v>10399</v>
      </c>
      <c r="D41" s="97">
        <v>27161</v>
      </c>
      <c r="E41" s="97">
        <v>2097</v>
      </c>
      <c r="F41" s="97">
        <v>157776</v>
      </c>
      <c r="G41" s="97">
        <v>804479</v>
      </c>
      <c r="H41" s="100">
        <v>1001912</v>
      </c>
      <c r="I41" s="104">
        <v>74.48</v>
      </c>
      <c r="J41" s="97">
        <v>7745</v>
      </c>
      <c r="K41" s="97">
        <v>20230</v>
      </c>
      <c r="L41" s="97">
        <v>1562</v>
      </c>
      <c r="M41" s="97">
        <v>117512</v>
      </c>
      <c r="N41" s="97">
        <v>599176</v>
      </c>
      <c r="O41" s="100">
        <v>746225</v>
      </c>
    </row>
    <row r="42" spans="1:15" x14ac:dyDescent="0.25">
      <c r="A42" s="96" t="s">
        <v>195</v>
      </c>
      <c r="B42" s="96" t="s">
        <v>72</v>
      </c>
      <c r="C42" s="97">
        <v>18084</v>
      </c>
      <c r="D42" s="97">
        <v>24586</v>
      </c>
      <c r="E42" s="97">
        <v>133072</v>
      </c>
      <c r="F42" s="97">
        <v>3803</v>
      </c>
      <c r="G42" s="97">
        <v>616783</v>
      </c>
      <c r="H42" s="100">
        <v>796328</v>
      </c>
      <c r="I42" s="105">
        <v>81.599999999999994</v>
      </c>
      <c r="J42" s="97">
        <v>14757</v>
      </c>
      <c r="K42" s="97">
        <v>20062</v>
      </c>
      <c r="L42" s="97">
        <v>108587</v>
      </c>
      <c r="M42" s="97">
        <v>3103</v>
      </c>
      <c r="N42" s="97">
        <v>503295</v>
      </c>
      <c r="O42" s="100">
        <v>649804</v>
      </c>
    </row>
    <row r="43" spans="1:15" x14ac:dyDescent="0.25">
      <c r="A43" s="96" t="s">
        <v>196</v>
      </c>
      <c r="B43" s="96" t="s">
        <v>73</v>
      </c>
      <c r="C43" s="97">
        <v>5965</v>
      </c>
      <c r="D43" s="97">
        <v>4295</v>
      </c>
      <c r="E43" s="97">
        <v>162823</v>
      </c>
      <c r="F43" s="97">
        <v>1533</v>
      </c>
      <c r="G43" s="97">
        <v>227281</v>
      </c>
      <c r="H43" s="100">
        <v>401897</v>
      </c>
      <c r="I43" s="104">
        <v>89.17</v>
      </c>
      <c r="J43" s="97">
        <v>5319</v>
      </c>
      <c r="K43" s="97">
        <v>3830</v>
      </c>
      <c r="L43" s="97">
        <v>145189</v>
      </c>
      <c r="M43" s="97">
        <v>1367</v>
      </c>
      <c r="N43" s="97">
        <v>202666</v>
      </c>
      <c r="O43" s="100">
        <v>358371</v>
      </c>
    </row>
    <row r="44" spans="1:15" x14ac:dyDescent="0.25">
      <c r="A44" s="96" t="s">
        <v>197</v>
      </c>
      <c r="B44" s="96" t="s">
        <v>74</v>
      </c>
      <c r="C44" s="97">
        <v>41664</v>
      </c>
      <c r="D44" s="97">
        <v>37496</v>
      </c>
      <c r="E44" s="97">
        <v>252920</v>
      </c>
      <c r="F44" s="97">
        <v>3807</v>
      </c>
      <c r="G44" s="97">
        <v>501841</v>
      </c>
      <c r="H44" s="100">
        <v>837728</v>
      </c>
      <c r="I44" s="104">
        <v>76.64</v>
      </c>
      <c r="J44" s="97">
        <v>31931</v>
      </c>
      <c r="K44" s="97">
        <v>28737</v>
      </c>
      <c r="L44" s="97">
        <v>193838</v>
      </c>
      <c r="M44" s="97">
        <v>2918</v>
      </c>
      <c r="N44" s="97">
        <v>384611</v>
      </c>
      <c r="O44" s="100">
        <v>642035</v>
      </c>
    </row>
    <row r="45" spans="1:15" x14ac:dyDescent="0.25">
      <c r="A45" s="96" t="s">
        <v>198</v>
      </c>
      <c r="B45" s="96" t="s">
        <v>75</v>
      </c>
      <c r="C45" s="97">
        <v>1008994</v>
      </c>
      <c r="D45" s="97">
        <v>17702</v>
      </c>
      <c r="E45" s="97">
        <v>12048</v>
      </c>
      <c r="F45" s="97">
        <v>4275</v>
      </c>
      <c r="G45" s="97">
        <v>124962</v>
      </c>
      <c r="H45" s="100">
        <v>1167981</v>
      </c>
      <c r="I45" s="105">
        <v>87.5</v>
      </c>
      <c r="J45" s="97">
        <v>882870</v>
      </c>
      <c r="K45" s="97">
        <v>15489</v>
      </c>
      <c r="L45" s="97">
        <v>10542</v>
      </c>
      <c r="M45" s="97">
        <v>3741</v>
      </c>
      <c r="N45" s="97">
        <v>109342</v>
      </c>
      <c r="O45" s="100">
        <v>1021984</v>
      </c>
    </row>
    <row r="46" spans="1:15" x14ac:dyDescent="0.25">
      <c r="A46" s="96" t="s">
        <v>199</v>
      </c>
      <c r="B46" s="96" t="s">
        <v>76</v>
      </c>
      <c r="C46" s="97">
        <v>6647</v>
      </c>
      <c r="D46" s="97">
        <v>361266</v>
      </c>
      <c r="E46" s="97">
        <v>2292</v>
      </c>
      <c r="F46" s="101">
        <v>977</v>
      </c>
      <c r="G46" s="97">
        <v>31665</v>
      </c>
      <c r="H46" s="100">
        <v>402847</v>
      </c>
      <c r="I46" s="104">
        <v>77.13</v>
      </c>
      <c r="J46" s="97">
        <v>5127</v>
      </c>
      <c r="K46" s="97">
        <v>278644</v>
      </c>
      <c r="L46" s="97">
        <v>1768</v>
      </c>
      <c r="M46" s="101">
        <v>754</v>
      </c>
      <c r="N46" s="97">
        <v>24423</v>
      </c>
      <c r="O46" s="100">
        <v>310716</v>
      </c>
    </row>
    <row r="47" spans="1:15" x14ac:dyDescent="0.25">
      <c r="A47" s="96" t="s">
        <v>200</v>
      </c>
      <c r="B47" s="96" t="s">
        <v>77</v>
      </c>
      <c r="C47" s="97">
        <v>2273</v>
      </c>
      <c r="D47" s="97">
        <v>3435</v>
      </c>
      <c r="E47" s="101">
        <v>634</v>
      </c>
      <c r="F47" s="97">
        <v>223865</v>
      </c>
      <c r="G47" s="97">
        <v>237955</v>
      </c>
      <c r="H47" s="100">
        <v>468162</v>
      </c>
      <c r="I47" s="104">
        <v>77.31</v>
      </c>
      <c r="J47" s="97">
        <v>1757</v>
      </c>
      <c r="K47" s="97">
        <v>2656</v>
      </c>
      <c r="L47" s="101">
        <v>490</v>
      </c>
      <c r="M47" s="97">
        <v>173070</v>
      </c>
      <c r="N47" s="97">
        <v>183963</v>
      </c>
      <c r="O47" s="100">
        <v>361936</v>
      </c>
    </row>
    <row r="48" spans="1:15" x14ac:dyDescent="0.25">
      <c r="A48" s="96" t="s">
        <v>201</v>
      </c>
      <c r="B48" s="96" t="s">
        <v>78</v>
      </c>
      <c r="C48" s="97">
        <v>1407503</v>
      </c>
      <c r="D48" s="97">
        <v>250526</v>
      </c>
      <c r="E48" s="97">
        <v>16898</v>
      </c>
      <c r="F48" s="97">
        <v>69507</v>
      </c>
      <c r="G48" s="97">
        <v>348131</v>
      </c>
      <c r="H48" s="100">
        <v>2092565</v>
      </c>
      <c r="I48" s="104">
        <v>64.39</v>
      </c>
      <c r="J48" s="97">
        <v>906291</v>
      </c>
      <c r="K48" s="97">
        <v>161314</v>
      </c>
      <c r="L48" s="97">
        <v>10881</v>
      </c>
      <c r="M48" s="97">
        <v>44756</v>
      </c>
      <c r="N48" s="97">
        <v>224162</v>
      </c>
      <c r="O48" s="100">
        <v>1347404</v>
      </c>
    </row>
    <row r="49" spans="1:15" x14ac:dyDescent="0.25">
      <c r="A49" s="96" t="s">
        <v>202</v>
      </c>
      <c r="B49" s="96" t="s">
        <v>79</v>
      </c>
      <c r="C49" s="97">
        <v>18862</v>
      </c>
      <c r="D49" s="97">
        <v>325359</v>
      </c>
      <c r="E49" s="97">
        <v>3605</v>
      </c>
      <c r="F49" s="97">
        <v>726856</v>
      </c>
      <c r="G49" s="97">
        <v>229905</v>
      </c>
      <c r="H49" s="100">
        <v>1304587</v>
      </c>
      <c r="I49" s="104">
        <v>84.95</v>
      </c>
      <c r="J49" s="97">
        <v>16023</v>
      </c>
      <c r="K49" s="97">
        <v>276392</v>
      </c>
      <c r="L49" s="97">
        <v>3062</v>
      </c>
      <c r="M49" s="97">
        <v>617464</v>
      </c>
      <c r="N49" s="97">
        <v>195304</v>
      </c>
      <c r="O49" s="100">
        <v>1108245</v>
      </c>
    </row>
    <row r="50" spans="1:15" x14ac:dyDescent="0.25">
      <c r="A50" s="96" t="s">
        <v>203</v>
      </c>
      <c r="B50" s="96" t="s">
        <v>80</v>
      </c>
      <c r="C50" s="97">
        <v>9978</v>
      </c>
      <c r="D50" s="97">
        <v>8618</v>
      </c>
      <c r="E50" s="97">
        <v>5515</v>
      </c>
      <c r="F50" s="97">
        <v>218405</v>
      </c>
      <c r="G50" s="97">
        <v>625105</v>
      </c>
      <c r="H50" s="100">
        <v>867621</v>
      </c>
      <c r="I50" s="105">
        <v>69.5</v>
      </c>
      <c r="J50" s="97">
        <v>6935</v>
      </c>
      <c r="K50" s="97">
        <v>5990</v>
      </c>
      <c r="L50" s="97">
        <v>3833</v>
      </c>
      <c r="M50" s="97">
        <v>151791</v>
      </c>
      <c r="N50" s="97">
        <v>434448</v>
      </c>
      <c r="O50" s="100">
        <v>602997</v>
      </c>
    </row>
    <row r="51" spans="1:15" x14ac:dyDescent="0.25">
      <c r="A51" s="96" t="s">
        <v>204</v>
      </c>
      <c r="B51" s="96" t="s">
        <v>81</v>
      </c>
      <c r="C51" s="97">
        <v>51092</v>
      </c>
      <c r="D51" s="97">
        <v>83059</v>
      </c>
      <c r="E51" s="97">
        <v>4081</v>
      </c>
      <c r="F51" s="97">
        <v>767573</v>
      </c>
      <c r="G51" s="97">
        <v>19787</v>
      </c>
      <c r="H51" s="100">
        <v>925592</v>
      </c>
      <c r="I51" s="104">
        <v>75.62</v>
      </c>
      <c r="J51" s="97">
        <v>38636</v>
      </c>
      <c r="K51" s="97">
        <v>62809</v>
      </c>
      <c r="L51" s="97">
        <v>3086</v>
      </c>
      <c r="M51" s="97">
        <v>580439</v>
      </c>
      <c r="N51" s="97">
        <v>14963</v>
      </c>
      <c r="O51" s="100">
        <v>699933</v>
      </c>
    </row>
    <row r="52" spans="1:15" x14ac:dyDescent="0.25">
      <c r="A52" s="96" t="s">
        <v>205</v>
      </c>
      <c r="B52" s="96" t="s">
        <v>82</v>
      </c>
      <c r="C52" s="97">
        <v>14022</v>
      </c>
      <c r="D52" s="97">
        <v>6929</v>
      </c>
      <c r="E52" s="97">
        <v>269444</v>
      </c>
      <c r="F52" s="97">
        <v>2222</v>
      </c>
      <c r="G52" s="97">
        <v>357054</v>
      </c>
      <c r="H52" s="100">
        <v>649671</v>
      </c>
      <c r="I52" s="104">
        <v>75.45</v>
      </c>
      <c r="J52" s="97">
        <v>10580</v>
      </c>
      <c r="K52" s="97">
        <v>5228</v>
      </c>
      <c r="L52" s="97">
        <v>203295</v>
      </c>
      <c r="M52" s="97">
        <v>1676</v>
      </c>
      <c r="N52" s="97">
        <v>269397</v>
      </c>
      <c r="O52" s="100">
        <v>490176</v>
      </c>
    </row>
    <row r="53" spans="1:15" x14ac:dyDescent="0.25">
      <c r="A53" s="96" t="s">
        <v>206</v>
      </c>
      <c r="B53" s="96" t="s">
        <v>83</v>
      </c>
      <c r="C53" s="97">
        <v>11054</v>
      </c>
      <c r="D53" s="97">
        <v>15086</v>
      </c>
      <c r="E53" s="97">
        <v>209670</v>
      </c>
      <c r="F53" s="97">
        <v>1805</v>
      </c>
      <c r="G53" s="97">
        <v>406274</v>
      </c>
      <c r="H53" s="100">
        <v>643889</v>
      </c>
      <c r="I53" s="104">
        <v>74.239999999999995</v>
      </c>
      <c r="J53" s="97">
        <v>8206</v>
      </c>
      <c r="K53" s="97">
        <v>11200</v>
      </c>
      <c r="L53" s="97">
        <v>155659</v>
      </c>
      <c r="M53" s="97">
        <v>1340</v>
      </c>
      <c r="N53" s="97">
        <v>301618</v>
      </c>
      <c r="O53" s="100">
        <v>478023</v>
      </c>
    </row>
    <row r="54" spans="1:15" x14ac:dyDescent="0.25">
      <c r="A54" s="96" t="s">
        <v>207</v>
      </c>
      <c r="B54" s="96" t="s">
        <v>84</v>
      </c>
      <c r="C54" s="97">
        <v>7764</v>
      </c>
      <c r="D54" s="97">
        <v>931261</v>
      </c>
      <c r="E54" s="97">
        <v>3867</v>
      </c>
      <c r="F54" s="97">
        <v>1745</v>
      </c>
      <c r="G54" s="97">
        <v>230423</v>
      </c>
      <c r="H54" s="100">
        <v>1175060</v>
      </c>
      <c r="I54" s="104">
        <v>58.55</v>
      </c>
      <c r="J54" s="97">
        <v>4546</v>
      </c>
      <c r="K54" s="97">
        <v>545253</v>
      </c>
      <c r="L54" s="97">
        <v>2264</v>
      </c>
      <c r="M54" s="97">
        <v>1022</v>
      </c>
      <c r="N54" s="97">
        <v>134913</v>
      </c>
      <c r="O54" s="100">
        <v>687998</v>
      </c>
    </row>
    <row r="55" spans="1:15" ht="26.25" x14ac:dyDescent="0.25">
      <c r="A55" s="96" t="s">
        <v>208</v>
      </c>
      <c r="B55" s="96" t="s">
        <v>85</v>
      </c>
      <c r="C55" s="97">
        <v>97335</v>
      </c>
      <c r="D55" s="97">
        <v>42394</v>
      </c>
      <c r="E55" s="97">
        <v>45816</v>
      </c>
      <c r="F55" s="97">
        <v>21588</v>
      </c>
      <c r="G55" s="97">
        <v>61431</v>
      </c>
      <c r="H55" s="100">
        <v>268564</v>
      </c>
      <c r="I55" s="104">
        <v>69.819999999999993</v>
      </c>
      <c r="J55" s="97">
        <v>67959</v>
      </c>
      <c r="K55" s="97">
        <v>29599</v>
      </c>
      <c r="L55" s="97">
        <v>31989</v>
      </c>
      <c r="M55" s="97">
        <v>15073</v>
      </c>
      <c r="N55" s="97">
        <v>42891</v>
      </c>
      <c r="O55" s="100">
        <v>187511</v>
      </c>
    </row>
    <row r="56" spans="1:15" ht="26.25" x14ac:dyDescent="0.25">
      <c r="A56" s="96" t="s">
        <v>209</v>
      </c>
      <c r="B56" s="96" t="s">
        <v>86</v>
      </c>
      <c r="C56" s="97">
        <v>245017</v>
      </c>
      <c r="D56" s="97">
        <v>33360</v>
      </c>
      <c r="E56" s="97">
        <v>28888</v>
      </c>
      <c r="F56" s="97">
        <v>18038</v>
      </c>
      <c r="G56" s="97">
        <v>88998</v>
      </c>
      <c r="H56" s="100">
        <v>414301</v>
      </c>
      <c r="I56" s="104">
        <v>80.34</v>
      </c>
      <c r="J56" s="97">
        <v>196847</v>
      </c>
      <c r="K56" s="97">
        <v>26801</v>
      </c>
      <c r="L56" s="97">
        <v>23209</v>
      </c>
      <c r="M56" s="97">
        <v>14492</v>
      </c>
      <c r="N56" s="97">
        <v>71501</v>
      </c>
      <c r="O56" s="100">
        <v>332850</v>
      </c>
    </row>
    <row r="57" spans="1:15" x14ac:dyDescent="0.25">
      <c r="A57" s="96" t="s">
        <v>210</v>
      </c>
      <c r="B57" s="96" t="s">
        <v>87</v>
      </c>
      <c r="C57" s="97">
        <v>119788</v>
      </c>
      <c r="D57" s="97">
        <v>365971</v>
      </c>
      <c r="E57" s="97">
        <v>28765</v>
      </c>
      <c r="F57" s="97">
        <v>21732</v>
      </c>
      <c r="G57" s="97">
        <v>187709</v>
      </c>
      <c r="H57" s="100">
        <v>723965</v>
      </c>
      <c r="I57" s="104">
        <v>63.97</v>
      </c>
      <c r="J57" s="97">
        <v>76628</v>
      </c>
      <c r="K57" s="97">
        <v>234112</v>
      </c>
      <c r="L57" s="97">
        <v>18401</v>
      </c>
      <c r="M57" s="97">
        <v>13902</v>
      </c>
      <c r="N57" s="97">
        <v>120077</v>
      </c>
      <c r="O57" s="100">
        <v>463120</v>
      </c>
    </row>
    <row r="58" spans="1:15" ht="26.25" x14ac:dyDescent="0.25">
      <c r="A58" s="96" t="s">
        <v>211</v>
      </c>
      <c r="B58" s="96" t="s">
        <v>88</v>
      </c>
      <c r="C58" s="97">
        <v>30855</v>
      </c>
      <c r="D58" s="97">
        <v>36403</v>
      </c>
      <c r="E58" s="101">
        <v>828</v>
      </c>
      <c r="F58" s="97">
        <v>51328</v>
      </c>
      <c r="G58" s="97">
        <v>3559</v>
      </c>
      <c r="H58" s="100">
        <v>122973</v>
      </c>
      <c r="I58" s="104">
        <v>70.64</v>
      </c>
      <c r="J58" s="97">
        <v>21796</v>
      </c>
      <c r="K58" s="97">
        <v>25715</v>
      </c>
      <c r="L58" s="101">
        <v>585</v>
      </c>
      <c r="M58" s="97">
        <v>36258</v>
      </c>
      <c r="N58" s="97">
        <v>2514</v>
      </c>
      <c r="O58" s="100">
        <v>86868</v>
      </c>
    </row>
    <row r="59" spans="1:15" ht="26.25" x14ac:dyDescent="0.25">
      <c r="A59" s="96" t="s">
        <v>212</v>
      </c>
      <c r="B59" s="96" t="s">
        <v>89</v>
      </c>
      <c r="C59" s="101">
        <v>316</v>
      </c>
      <c r="D59" s="101">
        <v>420</v>
      </c>
      <c r="E59" s="101">
        <v>714</v>
      </c>
      <c r="F59" s="97">
        <v>59995</v>
      </c>
      <c r="G59" s="97">
        <v>43485</v>
      </c>
      <c r="H59" s="100">
        <v>104930</v>
      </c>
      <c r="I59" s="104">
        <v>76.959999999999994</v>
      </c>
      <c r="J59" s="101">
        <v>243</v>
      </c>
      <c r="K59" s="101">
        <v>323</v>
      </c>
      <c r="L59" s="101">
        <v>549</v>
      </c>
      <c r="M59" s="97">
        <v>46172</v>
      </c>
      <c r="N59" s="97">
        <v>33466</v>
      </c>
      <c r="O59" s="100">
        <v>80753</v>
      </c>
    </row>
    <row r="60" spans="1:15" ht="26.25" x14ac:dyDescent="0.25">
      <c r="A60" s="96" t="s">
        <v>213</v>
      </c>
      <c r="B60" s="96" t="s">
        <v>90</v>
      </c>
      <c r="C60" s="97">
        <v>8537</v>
      </c>
      <c r="D60" s="97">
        <v>2745</v>
      </c>
      <c r="E60" s="97">
        <v>1349</v>
      </c>
      <c r="F60" s="101">
        <v>764</v>
      </c>
      <c r="G60" s="97">
        <v>2585</v>
      </c>
      <c r="H60" s="100">
        <v>15980</v>
      </c>
      <c r="I60" s="104">
        <v>37.85</v>
      </c>
      <c r="J60" s="97">
        <v>3231</v>
      </c>
      <c r="K60" s="97">
        <v>1039</v>
      </c>
      <c r="L60" s="101">
        <v>511</v>
      </c>
      <c r="M60" s="101">
        <v>289</v>
      </c>
      <c r="N60" s="101">
        <v>978</v>
      </c>
      <c r="O60" s="100">
        <v>6048</v>
      </c>
    </row>
    <row r="61" spans="1:15" ht="26.25" x14ac:dyDescent="0.25">
      <c r="A61" s="96" t="s">
        <v>214</v>
      </c>
      <c r="B61" s="96" t="s">
        <v>91</v>
      </c>
      <c r="C61" s="97">
        <v>25978</v>
      </c>
      <c r="D61" s="97">
        <v>46241</v>
      </c>
      <c r="E61" s="97">
        <v>22719</v>
      </c>
      <c r="F61" s="97">
        <v>4207</v>
      </c>
      <c r="G61" s="97">
        <v>101924</v>
      </c>
      <c r="H61" s="100">
        <v>201069</v>
      </c>
      <c r="I61" s="104">
        <v>50.42</v>
      </c>
      <c r="J61" s="97">
        <v>13098</v>
      </c>
      <c r="K61" s="97">
        <v>23315</v>
      </c>
      <c r="L61" s="97">
        <v>11455</v>
      </c>
      <c r="M61" s="97">
        <v>2121</v>
      </c>
      <c r="N61" s="97">
        <v>51390</v>
      </c>
      <c r="O61" s="100">
        <v>101379</v>
      </c>
    </row>
    <row r="62" spans="1:15" ht="39" x14ac:dyDescent="0.25">
      <c r="A62" s="96" t="s">
        <v>215</v>
      </c>
      <c r="B62" s="96" t="s">
        <v>92</v>
      </c>
      <c r="C62" s="97">
        <v>77733</v>
      </c>
      <c r="D62" s="97">
        <v>20178</v>
      </c>
      <c r="E62" s="97">
        <v>9099</v>
      </c>
      <c r="F62" s="97">
        <v>5787</v>
      </c>
      <c r="G62" s="97">
        <v>23807</v>
      </c>
      <c r="H62" s="100">
        <v>136604</v>
      </c>
      <c r="I62" s="104">
        <v>31.88</v>
      </c>
      <c r="J62" s="97">
        <v>24781</v>
      </c>
      <c r="K62" s="97">
        <v>6433</v>
      </c>
      <c r="L62" s="97">
        <v>2901</v>
      </c>
      <c r="M62" s="97">
        <v>1845</v>
      </c>
      <c r="N62" s="97">
        <v>7590</v>
      </c>
      <c r="O62" s="100">
        <v>43550</v>
      </c>
    </row>
    <row r="63" spans="1:15" x14ac:dyDescent="0.25">
      <c r="A63" s="96" t="s">
        <v>216</v>
      </c>
      <c r="B63" s="96" t="s">
        <v>93</v>
      </c>
      <c r="C63" s="97">
        <v>1939</v>
      </c>
      <c r="D63" s="101">
        <v>365</v>
      </c>
      <c r="E63" s="101">
        <v>216</v>
      </c>
      <c r="F63" s="101">
        <v>575</v>
      </c>
      <c r="G63" s="101">
        <v>242</v>
      </c>
      <c r="H63" s="100">
        <v>3337</v>
      </c>
      <c r="I63" s="104">
        <v>46.25</v>
      </c>
      <c r="J63" s="101">
        <v>897</v>
      </c>
      <c r="K63" s="101">
        <v>169</v>
      </c>
      <c r="L63" s="101">
        <v>100</v>
      </c>
      <c r="M63" s="101">
        <v>266</v>
      </c>
      <c r="N63" s="101">
        <v>112</v>
      </c>
      <c r="O63" s="100">
        <v>1544</v>
      </c>
    </row>
    <row r="64" spans="1:15" ht="39" x14ac:dyDescent="0.25">
      <c r="A64" s="96" t="s">
        <v>217</v>
      </c>
      <c r="B64" s="96" t="s">
        <v>46</v>
      </c>
      <c r="C64" s="97">
        <v>28075</v>
      </c>
      <c r="D64" s="97">
        <v>631262</v>
      </c>
      <c r="E64" s="97">
        <v>581566</v>
      </c>
      <c r="F64" s="97">
        <v>4155</v>
      </c>
      <c r="G64" s="97">
        <v>427536</v>
      </c>
      <c r="H64" s="100">
        <v>1672594</v>
      </c>
      <c r="I64" s="104">
        <v>76.55</v>
      </c>
      <c r="J64" s="97">
        <v>21491</v>
      </c>
      <c r="K64" s="97">
        <v>483231</v>
      </c>
      <c r="L64" s="97">
        <v>445189</v>
      </c>
      <c r="M64" s="97">
        <v>3181</v>
      </c>
      <c r="N64" s="97">
        <v>327279</v>
      </c>
      <c r="O64" s="100">
        <v>1280371</v>
      </c>
    </row>
    <row r="65" spans="1:15" ht="39" x14ac:dyDescent="0.25">
      <c r="A65" s="96" t="s">
        <v>218</v>
      </c>
      <c r="B65" s="96" t="s">
        <v>51</v>
      </c>
      <c r="C65" s="97">
        <v>1054597</v>
      </c>
      <c r="D65" s="97">
        <v>1348579</v>
      </c>
      <c r="E65" s="97">
        <v>44578</v>
      </c>
      <c r="F65" s="97">
        <v>1724275</v>
      </c>
      <c r="G65" s="97">
        <v>198273</v>
      </c>
      <c r="H65" s="100">
        <v>4370302</v>
      </c>
      <c r="I65" s="104">
        <v>78.650000000000006</v>
      </c>
      <c r="J65" s="97">
        <v>829441</v>
      </c>
      <c r="K65" s="97">
        <v>1060657</v>
      </c>
      <c r="L65" s="97">
        <v>35061</v>
      </c>
      <c r="M65" s="97">
        <v>1356142</v>
      </c>
      <c r="N65" s="97">
        <v>155942</v>
      </c>
      <c r="O65" s="100">
        <v>3437243</v>
      </c>
    </row>
    <row r="66" spans="1:15" s="108" customFormat="1" ht="12.75" x14ac:dyDescent="0.2">
      <c r="A66" s="304"/>
      <c r="B66" s="304"/>
      <c r="C66" s="102">
        <v>19577076</v>
      </c>
      <c r="D66" s="102">
        <v>14317044</v>
      </c>
      <c r="E66" s="102">
        <v>6275584</v>
      </c>
      <c r="F66" s="102">
        <v>8108417</v>
      </c>
      <c r="G66" s="102">
        <v>15231449</v>
      </c>
      <c r="H66" s="100">
        <v>63509570</v>
      </c>
      <c r="I66" s="107"/>
      <c r="J66" s="102">
        <v>16205023</v>
      </c>
      <c r="K66" s="102">
        <v>11221046</v>
      </c>
      <c r="L66" s="102">
        <v>5083211</v>
      </c>
      <c r="M66" s="102">
        <v>6292673</v>
      </c>
      <c r="N66" s="102">
        <v>11951853</v>
      </c>
      <c r="O66" s="100">
        <v>50753806</v>
      </c>
    </row>
  </sheetData>
  <mergeCells count="10">
    <mergeCell ref="A66:B66"/>
    <mergeCell ref="L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95" zoomScaleNormal="100" zoomScaleSheetLayoutView="95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9" style="24" customWidth="1"/>
    <col min="2" max="2" width="27.5703125" style="24" customWidth="1"/>
    <col min="3" max="4" width="9.5703125" style="24" customWidth="1"/>
    <col min="5" max="6" width="10" style="24" customWidth="1"/>
    <col min="7" max="7" width="9.5703125" style="24" customWidth="1"/>
    <col min="8" max="10" width="10.7109375" style="24" customWidth="1"/>
    <col min="11" max="11" width="10" style="24" customWidth="1"/>
    <col min="12" max="12" width="10.140625" style="24" customWidth="1"/>
    <col min="13" max="16" width="10.7109375" style="24" customWidth="1"/>
    <col min="17" max="17" width="10.140625" style="24" customWidth="1"/>
    <col min="18" max="18" width="10.42578125" style="24" customWidth="1"/>
    <col min="19" max="20" width="10.7109375" style="24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24" customFormat="1" ht="43.5" customHeight="1" x14ac:dyDescent="0.25">
      <c r="Q1" s="305" t="s">
        <v>243</v>
      </c>
      <c r="R1" s="306"/>
      <c r="S1" s="306"/>
      <c r="T1" s="306"/>
    </row>
    <row r="2" spans="1:20" s="24" customFormat="1" ht="24" customHeight="1" x14ac:dyDescent="0.25">
      <c r="A2" s="317" t="s">
        <v>147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</row>
    <row r="3" spans="1:20" s="24" customFormat="1" ht="36.75" customHeight="1" x14ac:dyDescent="0.25">
      <c r="A3" s="308" t="s">
        <v>96</v>
      </c>
      <c r="B3" s="308" t="s">
        <v>148</v>
      </c>
      <c r="C3" s="318" t="s">
        <v>149</v>
      </c>
      <c r="D3" s="318"/>
      <c r="E3" s="318"/>
      <c r="F3" s="318"/>
      <c r="G3" s="318"/>
      <c r="H3" s="319" t="s">
        <v>18</v>
      </c>
      <c r="I3" s="321" t="s">
        <v>150</v>
      </c>
      <c r="J3" s="321"/>
      <c r="K3" s="321"/>
      <c r="L3" s="321"/>
      <c r="M3" s="321"/>
      <c r="N3" s="322" t="s">
        <v>18</v>
      </c>
      <c r="O3" s="324" t="s">
        <v>151</v>
      </c>
      <c r="P3" s="324"/>
      <c r="Q3" s="324"/>
      <c r="R3" s="324"/>
      <c r="S3" s="324"/>
      <c r="T3" s="325" t="s">
        <v>18</v>
      </c>
    </row>
    <row r="4" spans="1:20" s="24" customFormat="1" ht="47.25" customHeight="1" x14ac:dyDescent="0.25">
      <c r="A4" s="309"/>
      <c r="B4" s="309"/>
      <c r="C4" s="95" t="s">
        <v>152</v>
      </c>
      <c r="D4" s="95" t="s">
        <v>153</v>
      </c>
      <c r="E4" s="95" t="s">
        <v>154</v>
      </c>
      <c r="F4" s="95" t="s">
        <v>155</v>
      </c>
      <c r="G4" s="95" t="s">
        <v>156</v>
      </c>
      <c r="H4" s="320"/>
      <c r="I4" s="95" t="s">
        <v>152</v>
      </c>
      <c r="J4" s="95" t="s">
        <v>153</v>
      </c>
      <c r="K4" s="95" t="s">
        <v>154</v>
      </c>
      <c r="L4" s="95" t="s">
        <v>155</v>
      </c>
      <c r="M4" s="95" t="s">
        <v>157</v>
      </c>
      <c r="N4" s="323"/>
      <c r="O4" s="95" t="s">
        <v>152</v>
      </c>
      <c r="P4" s="95" t="s">
        <v>153</v>
      </c>
      <c r="Q4" s="95" t="s">
        <v>154</v>
      </c>
      <c r="R4" s="95" t="s">
        <v>155</v>
      </c>
      <c r="S4" s="95" t="s">
        <v>156</v>
      </c>
      <c r="T4" s="326"/>
    </row>
    <row r="5" spans="1:20" ht="30" customHeight="1" x14ac:dyDescent="0.25">
      <c r="A5" s="96" t="s">
        <v>158</v>
      </c>
      <c r="B5" s="96" t="s">
        <v>33</v>
      </c>
      <c r="C5" s="97">
        <v>42435</v>
      </c>
      <c r="D5" s="97">
        <v>13188</v>
      </c>
      <c r="E5" s="97">
        <v>22296</v>
      </c>
      <c r="F5" s="97">
        <v>2184</v>
      </c>
      <c r="G5" s="97">
        <v>10862</v>
      </c>
      <c r="H5" s="98">
        <v>90965</v>
      </c>
      <c r="I5" s="97">
        <v>158143</v>
      </c>
      <c r="J5" s="97">
        <v>49339</v>
      </c>
      <c r="K5" s="97">
        <v>83444</v>
      </c>
      <c r="L5" s="97">
        <v>8268</v>
      </c>
      <c r="M5" s="97">
        <v>40880</v>
      </c>
      <c r="N5" s="99">
        <v>340074</v>
      </c>
      <c r="O5" s="97">
        <v>200578</v>
      </c>
      <c r="P5" s="97">
        <v>62527</v>
      </c>
      <c r="Q5" s="97">
        <v>105740</v>
      </c>
      <c r="R5" s="97">
        <v>10452</v>
      </c>
      <c r="S5" s="97">
        <v>51742</v>
      </c>
      <c r="T5" s="100">
        <v>431039</v>
      </c>
    </row>
    <row r="6" spans="1:20" ht="26.25" x14ac:dyDescent="0.25">
      <c r="A6" s="96" t="s">
        <v>159</v>
      </c>
      <c r="B6" s="96" t="s">
        <v>34</v>
      </c>
      <c r="C6" s="97">
        <v>9881</v>
      </c>
      <c r="D6" s="97">
        <v>3256</v>
      </c>
      <c r="E6" s="97">
        <v>2157</v>
      </c>
      <c r="F6" s="97">
        <v>3765</v>
      </c>
      <c r="G6" s="97">
        <v>4570</v>
      </c>
      <c r="H6" s="98">
        <v>23629</v>
      </c>
      <c r="I6" s="97">
        <v>47836</v>
      </c>
      <c r="J6" s="97">
        <v>14853</v>
      </c>
      <c r="K6" s="97">
        <v>9678</v>
      </c>
      <c r="L6" s="97">
        <v>16709</v>
      </c>
      <c r="M6" s="97">
        <v>20778</v>
      </c>
      <c r="N6" s="99">
        <v>109854</v>
      </c>
      <c r="O6" s="97">
        <v>57717</v>
      </c>
      <c r="P6" s="97">
        <v>18109</v>
      </c>
      <c r="Q6" s="97">
        <v>11835</v>
      </c>
      <c r="R6" s="97">
        <v>20474</v>
      </c>
      <c r="S6" s="97">
        <v>25348</v>
      </c>
      <c r="T6" s="100">
        <v>133483</v>
      </c>
    </row>
    <row r="7" spans="1:20" x14ac:dyDescent="0.25">
      <c r="A7" s="96" t="s">
        <v>160</v>
      </c>
      <c r="B7" s="96" t="s">
        <v>35</v>
      </c>
      <c r="C7" s="97">
        <v>336795</v>
      </c>
      <c r="D7" s="97">
        <v>32258</v>
      </c>
      <c r="E7" s="97">
        <v>19679</v>
      </c>
      <c r="F7" s="97">
        <v>12030</v>
      </c>
      <c r="G7" s="97">
        <v>56403</v>
      </c>
      <c r="H7" s="98">
        <v>457165</v>
      </c>
      <c r="I7" s="97">
        <v>1160617</v>
      </c>
      <c r="J7" s="97">
        <v>111158</v>
      </c>
      <c r="K7" s="97">
        <v>67844</v>
      </c>
      <c r="L7" s="97">
        <v>42089</v>
      </c>
      <c r="M7" s="97">
        <v>194427</v>
      </c>
      <c r="N7" s="99">
        <v>1576135</v>
      </c>
      <c r="O7" s="97">
        <v>1497412</v>
      </c>
      <c r="P7" s="97">
        <v>143416</v>
      </c>
      <c r="Q7" s="97">
        <v>87523</v>
      </c>
      <c r="R7" s="97">
        <v>54119</v>
      </c>
      <c r="S7" s="97">
        <v>250830</v>
      </c>
      <c r="T7" s="100">
        <v>2033300</v>
      </c>
    </row>
    <row r="8" spans="1:20" x14ac:dyDescent="0.25">
      <c r="A8" s="96" t="s">
        <v>161</v>
      </c>
      <c r="B8" s="96" t="s">
        <v>36</v>
      </c>
      <c r="C8" s="97">
        <v>227139</v>
      </c>
      <c r="D8" s="97">
        <v>36822</v>
      </c>
      <c r="E8" s="97">
        <v>28386</v>
      </c>
      <c r="F8" s="97">
        <v>26403</v>
      </c>
      <c r="G8" s="97">
        <v>74559</v>
      </c>
      <c r="H8" s="98">
        <v>393309</v>
      </c>
      <c r="I8" s="97">
        <v>1233957</v>
      </c>
      <c r="J8" s="97">
        <v>199627</v>
      </c>
      <c r="K8" s="97">
        <v>154985</v>
      </c>
      <c r="L8" s="97">
        <v>143807</v>
      </c>
      <c r="M8" s="97">
        <v>405873</v>
      </c>
      <c r="N8" s="99">
        <v>2138249</v>
      </c>
      <c r="O8" s="97">
        <v>1461096</v>
      </c>
      <c r="P8" s="97">
        <v>236449</v>
      </c>
      <c r="Q8" s="97">
        <v>183371</v>
      </c>
      <c r="R8" s="97">
        <v>170210</v>
      </c>
      <c r="S8" s="97">
        <v>480432</v>
      </c>
      <c r="T8" s="100">
        <v>2531558</v>
      </c>
    </row>
    <row r="9" spans="1:20" x14ac:dyDescent="0.25">
      <c r="A9" s="96" t="s">
        <v>162</v>
      </c>
      <c r="B9" s="96" t="s">
        <v>37</v>
      </c>
      <c r="C9" s="97">
        <v>261332</v>
      </c>
      <c r="D9" s="97">
        <v>59202</v>
      </c>
      <c r="E9" s="97">
        <v>31074</v>
      </c>
      <c r="F9" s="97">
        <v>9091</v>
      </c>
      <c r="G9" s="97">
        <v>32684</v>
      </c>
      <c r="H9" s="98">
        <v>393383</v>
      </c>
      <c r="I9" s="97">
        <v>1868851</v>
      </c>
      <c r="J9" s="97">
        <v>424545</v>
      </c>
      <c r="K9" s="97">
        <v>222571</v>
      </c>
      <c r="L9" s="97">
        <v>65926</v>
      </c>
      <c r="M9" s="97">
        <v>235040</v>
      </c>
      <c r="N9" s="99">
        <v>2816933</v>
      </c>
      <c r="O9" s="97">
        <v>2130183</v>
      </c>
      <c r="P9" s="97">
        <v>483747</v>
      </c>
      <c r="Q9" s="97">
        <v>253645</v>
      </c>
      <c r="R9" s="97">
        <v>75017</v>
      </c>
      <c r="S9" s="97">
        <v>267724</v>
      </c>
      <c r="T9" s="100">
        <v>3210316</v>
      </c>
    </row>
    <row r="10" spans="1:20" x14ac:dyDescent="0.25">
      <c r="A10" s="96" t="s">
        <v>163</v>
      </c>
      <c r="B10" s="96" t="s">
        <v>38</v>
      </c>
      <c r="C10" s="97">
        <v>244013</v>
      </c>
      <c r="D10" s="97">
        <v>54329</v>
      </c>
      <c r="E10" s="97">
        <v>55424</v>
      </c>
      <c r="F10" s="97">
        <v>11404</v>
      </c>
      <c r="G10" s="97">
        <v>72826</v>
      </c>
      <c r="H10" s="98">
        <v>437996</v>
      </c>
      <c r="I10" s="97">
        <v>1294575</v>
      </c>
      <c r="J10" s="97">
        <v>288699</v>
      </c>
      <c r="K10" s="97">
        <v>293881</v>
      </c>
      <c r="L10" s="97">
        <v>60726</v>
      </c>
      <c r="M10" s="97">
        <v>386183</v>
      </c>
      <c r="N10" s="99">
        <v>2324064</v>
      </c>
      <c r="O10" s="97">
        <v>1538588</v>
      </c>
      <c r="P10" s="97">
        <v>343028</v>
      </c>
      <c r="Q10" s="97">
        <v>349305</v>
      </c>
      <c r="R10" s="97">
        <v>72130</v>
      </c>
      <c r="S10" s="97">
        <v>459009</v>
      </c>
      <c r="T10" s="100">
        <v>2762060</v>
      </c>
    </row>
    <row r="11" spans="1:20" x14ac:dyDescent="0.25">
      <c r="A11" s="96" t="s">
        <v>164</v>
      </c>
      <c r="B11" s="96" t="s">
        <v>39</v>
      </c>
      <c r="C11" s="97">
        <v>51213</v>
      </c>
      <c r="D11" s="97">
        <v>12904</v>
      </c>
      <c r="E11" s="97">
        <v>5772</v>
      </c>
      <c r="F11" s="97">
        <v>3096</v>
      </c>
      <c r="G11" s="97">
        <v>10143</v>
      </c>
      <c r="H11" s="98">
        <v>83128</v>
      </c>
      <c r="I11" s="97">
        <v>1365213</v>
      </c>
      <c r="J11" s="97">
        <v>344258</v>
      </c>
      <c r="K11" s="97">
        <v>155287</v>
      </c>
      <c r="L11" s="97">
        <v>82894</v>
      </c>
      <c r="M11" s="97">
        <v>271741</v>
      </c>
      <c r="N11" s="99">
        <v>2219393</v>
      </c>
      <c r="O11" s="97">
        <v>1416426</v>
      </c>
      <c r="P11" s="97">
        <v>357162</v>
      </c>
      <c r="Q11" s="97">
        <v>161059</v>
      </c>
      <c r="R11" s="97">
        <v>85990</v>
      </c>
      <c r="S11" s="97">
        <v>281884</v>
      </c>
      <c r="T11" s="100">
        <v>2302521</v>
      </c>
    </row>
    <row r="12" spans="1:20" ht="26.25" x14ac:dyDescent="0.25">
      <c r="A12" s="96" t="s">
        <v>165</v>
      </c>
      <c r="B12" s="96" t="s">
        <v>40</v>
      </c>
      <c r="C12" s="97">
        <v>405101</v>
      </c>
      <c r="D12" s="97">
        <v>314292</v>
      </c>
      <c r="E12" s="97">
        <v>118378</v>
      </c>
      <c r="F12" s="97">
        <v>27457</v>
      </c>
      <c r="G12" s="97">
        <v>99476</v>
      </c>
      <c r="H12" s="98">
        <v>964704</v>
      </c>
      <c r="I12" s="97">
        <v>1194360</v>
      </c>
      <c r="J12" s="97">
        <v>918247</v>
      </c>
      <c r="K12" s="97">
        <v>347299</v>
      </c>
      <c r="L12" s="97">
        <v>81670</v>
      </c>
      <c r="M12" s="97">
        <v>294326</v>
      </c>
      <c r="N12" s="99">
        <v>2835902</v>
      </c>
      <c r="O12" s="97">
        <v>1599461</v>
      </c>
      <c r="P12" s="97">
        <v>1232539</v>
      </c>
      <c r="Q12" s="97">
        <v>465677</v>
      </c>
      <c r="R12" s="97">
        <v>109127</v>
      </c>
      <c r="S12" s="97">
        <v>393802</v>
      </c>
      <c r="T12" s="100">
        <v>3800606</v>
      </c>
    </row>
    <row r="13" spans="1:20" x14ac:dyDescent="0.25">
      <c r="A13" s="96" t="s">
        <v>166</v>
      </c>
      <c r="B13" s="96" t="s">
        <v>42</v>
      </c>
      <c r="C13" s="97">
        <v>12549</v>
      </c>
      <c r="D13" s="97">
        <v>40264</v>
      </c>
      <c r="E13" s="97">
        <v>8618</v>
      </c>
      <c r="F13" s="97">
        <v>1217</v>
      </c>
      <c r="G13" s="97">
        <v>21298</v>
      </c>
      <c r="H13" s="98">
        <v>83946</v>
      </c>
      <c r="I13" s="97">
        <v>59549</v>
      </c>
      <c r="J13" s="97">
        <v>190002</v>
      </c>
      <c r="K13" s="97">
        <v>40509</v>
      </c>
      <c r="L13" s="97">
        <v>5747</v>
      </c>
      <c r="M13" s="97">
        <v>101796</v>
      </c>
      <c r="N13" s="99">
        <v>397603</v>
      </c>
      <c r="O13" s="97">
        <v>72098</v>
      </c>
      <c r="P13" s="97">
        <v>230266</v>
      </c>
      <c r="Q13" s="97">
        <v>49127</v>
      </c>
      <c r="R13" s="97">
        <v>6964</v>
      </c>
      <c r="S13" s="97">
        <v>123094</v>
      </c>
      <c r="T13" s="100">
        <v>481549</v>
      </c>
    </row>
    <row r="14" spans="1:20" x14ac:dyDescent="0.25">
      <c r="A14" s="96" t="s">
        <v>167</v>
      </c>
      <c r="B14" s="96" t="s">
        <v>43</v>
      </c>
      <c r="C14" s="97">
        <v>7391</v>
      </c>
      <c r="D14" s="97">
        <v>13635</v>
      </c>
      <c r="E14" s="97">
        <v>2477</v>
      </c>
      <c r="F14" s="101">
        <v>904</v>
      </c>
      <c r="G14" s="97">
        <v>7318</v>
      </c>
      <c r="H14" s="98">
        <v>31725</v>
      </c>
      <c r="I14" s="97">
        <v>198772</v>
      </c>
      <c r="J14" s="97">
        <v>365766</v>
      </c>
      <c r="K14" s="97">
        <v>66560</v>
      </c>
      <c r="L14" s="97">
        <v>24195</v>
      </c>
      <c r="M14" s="97">
        <v>196955</v>
      </c>
      <c r="N14" s="99">
        <v>852248</v>
      </c>
      <c r="O14" s="97">
        <v>206163</v>
      </c>
      <c r="P14" s="97">
        <v>379401</v>
      </c>
      <c r="Q14" s="97">
        <v>69037</v>
      </c>
      <c r="R14" s="97">
        <v>25099</v>
      </c>
      <c r="S14" s="97">
        <v>204273</v>
      </c>
      <c r="T14" s="100">
        <v>883973</v>
      </c>
    </row>
    <row r="15" spans="1:20" x14ac:dyDescent="0.25">
      <c r="A15" s="96" t="s">
        <v>168</v>
      </c>
      <c r="B15" s="96" t="s">
        <v>44</v>
      </c>
      <c r="C15" s="97">
        <v>11868</v>
      </c>
      <c r="D15" s="97">
        <v>51657</v>
      </c>
      <c r="E15" s="97">
        <v>10982</v>
      </c>
      <c r="F15" s="97">
        <v>1558</v>
      </c>
      <c r="G15" s="97">
        <v>24038</v>
      </c>
      <c r="H15" s="98">
        <v>100103</v>
      </c>
      <c r="I15" s="97">
        <v>88365</v>
      </c>
      <c r="J15" s="97">
        <v>385061</v>
      </c>
      <c r="K15" s="97">
        <v>81492</v>
      </c>
      <c r="L15" s="97">
        <v>11337</v>
      </c>
      <c r="M15" s="97">
        <v>178923</v>
      </c>
      <c r="N15" s="99">
        <v>745178</v>
      </c>
      <c r="O15" s="97">
        <v>100233</v>
      </c>
      <c r="P15" s="97">
        <v>436718</v>
      </c>
      <c r="Q15" s="97">
        <v>92474</v>
      </c>
      <c r="R15" s="97">
        <v>12895</v>
      </c>
      <c r="S15" s="97">
        <v>202961</v>
      </c>
      <c r="T15" s="100">
        <v>845281</v>
      </c>
    </row>
    <row r="16" spans="1:20" x14ac:dyDescent="0.25">
      <c r="A16" s="96" t="s">
        <v>169</v>
      </c>
      <c r="B16" s="96" t="s">
        <v>45</v>
      </c>
      <c r="C16" s="97">
        <v>41736</v>
      </c>
      <c r="D16" s="97">
        <v>88207</v>
      </c>
      <c r="E16" s="97">
        <v>12374</v>
      </c>
      <c r="F16" s="97">
        <v>2626</v>
      </c>
      <c r="G16" s="97">
        <v>43201</v>
      </c>
      <c r="H16" s="98">
        <v>188144</v>
      </c>
      <c r="I16" s="97">
        <v>316997</v>
      </c>
      <c r="J16" s="97">
        <v>667515</v>
      </c>
      <c r="K16" s="97">
        <v>93518</v>
      </c>
      <c r="L16" s="97">
        <v>19560</v>
      </c>
      <c r="M16" s="97">
        <v>325974</v>
      </c>
      <c r="N16" s="99">
        <v>1423564</v>
      </c>
      <c r="O16" s="97">
        <v>358733</v>
      </c>
      <c r="P16" s="97">
        <v>755722</v>
      </c>
      <c r="Q16" s="97">
        <v>105892</v>
      </c>
      <c r="R16" s="97">
        <v>22186</v>
      </c>
      <c r="S16" s="97">
        <v>369175</v>
      </c>
      <c r="T16" s="100">
        <v>1611708</v>
      </c>
    </row>
    <row r="17" spans="1:20" x14ac:dyDescent="0.25">
      <c r="A17" s="96" t="s">
        <v>170</v>
      </c>
      <c r="B17" s="96" t="s">
        <v>41</v>
      </c>
      <c r="C17" s="97">
        <v>32348</v>
      </c>
      <c r="D17" s="97">
        <v>165375</v>
      </c>
      <c r="E17" s="97">
        <v>12867</v>
      </c>
      <c r="F17" s="97">
        <v>4097</v>
      </c>
      <c r="G17" s="97">
        <v>78706</v>
      </c>
      <c r="H17" s="98">
        <v>293393</v>
      </c>
      <c r="I17" s="97">
        <v>142141</v>
      </c>
      <c r="J17" s="97">
        <v>726743</v>
      </c>
      <c r="K17" s="97">
        <v>56699</v>
      </c>
      <c r="L17" s="97">
        <v>18028</v>
      </c>
      <c r="M17" s="97">
        <v>349567</v>
      </c>
      <c r="N17" s="99">
        <v>1293178</v>
      </c>
      <c r="O17" s="97">
        <v>174489</v>
      </c>
      <c r="P17" s="97">
        <v>892118</v>
      </c>
      <c r="Q17" s="97">
        <v>69566</v>
      </c>
      <c r="R17" s="97">
        <v>22125</v>
      </c>
      <c r="S17" s="97">
        <v>428273</v>
      </c>
      <c r="T17" s="100">
        <v>1586571</v>
      </c>
    </row>
    <row r="18" spans="1:20" x14ac:dyDescent="0.25">
      <c r="A18" s="96" t="s">
        <v>171</v>
      </c>
      <c r="B18" s="96" t="s">
        <v>47</v>
      </c>
      <c r="C18" s="97">
        <v>1239</v>
      </c>
      <c r="D18" s="97">
        <v>23136</v>
      </c>
      <c r="E18" s="97">
        <v>12633</v>
      </c>
      <c r="F18" s="101">
        <v>87</v>
      </c>
      <c r="G18" s="97">
        <v>6572</v>
      </c>
      <c r="H18" s="98">
        <v>43667</v>
      </c>
      <c r="I18" s="97">
        <v>23678</v>
      </c>
      <c r="J18" s="97">
        <v>433658</v>
      </c>
      <c r="K18" s="97">
        <v>235751</v>
      </c>
      <c r="L18" s="97">
        <v>1853</v>
      </c>
      <c r="M18" s="97">
        <v>124361</v>
      </c>
      <c r="N18" s="99">
        <v>819301</v>
      </c>
      <c r="O18" s="97">
        <v>24917</v>
      </c>
      <c r="P18" s="97">
        <v>456794</v>
      </c>
      <c r="Q18" s="97">
        <v>248384</v>
      </c>
      <c r="R18" s="97">
        <v>1940</v>
      </c>
      <c r="S18" s="97">
        <v>130933</v>
      </c>
      <c r="T18" s="100">
        <v>862968</v>
      </c>
    </row>
    <row r="19" spans="1:20" x14ac:dyDescent="0.25">
      <c r="A19" s="96" t="s">
        <v>172</v>
      </c>
      <c r="B19" s="96" t="s">
        <v>48</v>
      </c>
      <c r="C19" s="97">
        <v>177943</v>
      </c>
      <c r="D19" s="97">
        <v>2539</v>
      </c>
      <c r="E19" s="97">
        <v>9521</v>
      </c>
      <c r="F19" s="101">
        <v>153</v>
      </c>
      <c r="G19" s="97">
        <v>12525</v>
      </c>
      <c r="H19" s="98">
        <v>202681</v>
      </c>
      <c r="I19" s="97">
        <v>614242</v>
      </c>
      <c r="J19" s="97">
        <v>8385</v>
      </c>
      <c r="K19" s="97">
        <v>32484</v>
      </c>
      <c r="L19" s="101">
        <v>487</v>
      </c>
      <c r="M19" s="97">
        <v>41545</v>
      </c>
      <c r="N19" s="99">
        <v>697143</v>
      </c>
      <c r="O19" s="97">
        <v>792185</v>
      </c>
      <c r="P19" s="97">
        <v>10924</v>
      </c>
      <c r="Q19" s="97">
        <v>42005</v>
      </c>
      <c r="R19" s="101">
        <v>640</v>
      </c>
      <c r="S19" s="97">
        <v>54070</v>
      </c>
      <c r="T19" s="100">
        <v>899824</v>
      </c>
    </row>
    <row r="20" spans="1:20" x14ac:dyDescent="0.25">
      <c r="A20" s="96" t="s">
        <v>173</v>
      </c>
      <c r="B20" s="96" t="s">
        <v>49</v>
      </c>
      <c r="C20" s="97">
        <v>12427</v>
      </c>
      <c r="D20" s="97">
        <v>107541</v>
      </c>
      <c r="E20" s="97">
        <v>1363</v>
      </c>
      <c r="F20" s="97">
        <v>96211</v>
      </c>
      <c r="G20" s="97">
        <v>28241</v>
      </c>
      <c r="H20" s="98">
        <v>245783</v>
      </c>
      <c r="I20" s="97">
        <v>34154</v>
      </c>
      <c r="J20" s="97">
        <v>290306</v>
      </c>
      <c r="K20" s="97">
        <v>3727</v>
      </c>
      <c r="L20" s="97">
        <v>270116</v>
      </c>
      <c r="M20" s="97">
        <v>77191</v>
      </c>
      <c r="N20" s="99">
        <v>675494</v>
      </c>
      <c r="O20" s="97">
        <v>46581</v>
      </c>
      <c r="P20" s="97">
        <v>397847</v>
      </c>
      <c r="Q20" s="97">
        <v>5090</v>
      </c>
      <c r="R20" s="97">
        <v>366327</v>
      </c>
      <c r="S20" s="97">
        <v>105432</v>
      </c>
      <c r="T20" s="100">
        <v>921277</v>
      </c>
    </row>
    <row r="21" spans="1:20" x14ac:dyDescent="0.25">
      <c r="A21" s="96" t="s">
        <v>174</v>
      </c>
      <c r="B21" s="96" t="s">
        <v>50</v>
      </c>
      <c r="C21" s="97">
        <v>18166</v>
      </c>
      <c r="D21" s="97">
        <v>113789</v>
      </c>
      <c r="E21" s="101">
        <v>749</v>
      </c>
      <c r="F21" s="97">
        <v>108445</v>
      </c>
      <c r="G21" s="97">
        <v>33414</v>
      </c>
      <c r="H21" s="98">
        <v>274563</v>
      </c>
      <c r="I21" s="97">
        <v>68245</v>
      </c>
      <c r="J21" s="97">
        <v>438243</v>
      </c>
      <c r="K21" s="97">
        <v>2744</v>
      </c>
      <c r="L21" s="97">
        <v>395721</v>
      </c>
      <c r="M21" s="97">
        <v>123933</v>
      </c>
      <c r="N21" s="99">
        <v>1028886</v>
      </c>
      <c r="O21" s="97">
        <v>86411</v>
      </c>
      <c r="P21" s="97">
        <v>552032</v>
      </c>
      <c r="Q21" s="97">
        <v>3493</v>
      </c>
      <c r="R21" s="97">
        <v>504166</v>
      </c>
      <c r="S21" s="97">
        <v>157347</v>
      </c>
      <c r="T21" s="100">
        <v>1303449</v>
      </c>
    </row>
    <row r="22" spans="1:20" x14ac:dyDescent="0.25">
      <c r="A22" s="96" t="s">
        <v>175</v>
      </c>
      <c r="B22" s="96" t="s">
        <v>52</v>
      </c>
      <c r="C22" s="101">
        <v>320</v>
      </c>
      <c r="D22" s="97">
        <v>1189</v>
      </c>
      <c r="E22" s="101">
        <v>733</v>
      </c>
      <c r="F22" s="97">
        <v>100523</v>
      </c>
      <c r="G22" s="97">
        <v>62024</v>
      </c>
      <c r="H22" s="98">
        <v>164789</v>
      </c>
      <c r="I22" s="97">
        <v>1192</v>
      </c>
      <c r="J22" s="97">
        <v>4574</v>
      </c>
      <c r="K22" s="97">
        <v>2772</v>
      </c>
      <c r="L22" s="97">
        <v>367003</v>
      </c>
      <c r="M22" s="97">
        <v>248753</v>
      </c>
      <c r="N22" s="99">
        <v>624294</v>
      </c>
      <c r="O22" s="97">
        <v>1512</v>
      </c>
      <c r="P22" s="97">
        <v>5763</v>
      </c>
      <c r="Q22" s="97">
        <v>3505</v>
      </c>
      <c r="R22" s="97">
        <v>467526</v>
      </c>
      <c r="S22" s="97">
        <v>310777</v>
      </c>
      <c r="T22" s="100">
        <v>789083</v>
      </c>
    </row>
    <row r="23" spans="1:20" x14ac:dyDescent="0.25">
      <c r="A23" s="96" t="s">
        <v>176</v>
      </c>
      <c r="B23" s="96" t="s">
        <v>53</v>
      </c>
      <c r="C23" s="97">
        <v>1805</v>
      </c>
      <c r="D23" s="97">
        <v>137400</v>
      </c>
      <c r="E23" s="101">
        <v>581</v>
      </c>
      <c r="F23" s="101">
        <v>294</v>
      </c>
      <c r="G23" s="97">
        <v>21281</v>
      </c>
      <c r="H23" s="98">
        <v>161361</v>
      </c>
      <c r="I23" s="97">
        <v>6004</v>
      </c>
      <c r="J23" s="97">
        <v>453124</v>
      </c>
      <c r="K23" s="97">
        <v>1866</v>
      </c>
      <c r="L23" s="97">
        <v>1001</v>
      </c>
      <c r="M23" s="97">
        <v>69511</v>
      </c>
      <c r="N23" s="99">
        <v>531506</v>
      </c>
      <c r="O23" s="97">
        <v>7809</v>
      </c>
      <c r="P23" s="97">
        <v>590524</v>
      </c>
      <c r="Q23" s="97">
        <v>2447</v>
      </c>
      <c r="R23" s="97">
        <v>1295</v>
      </c>
      <c r="S23" s="97">
        <v>90792</v>
      </c>
      <c r="T23" s="100">
        <v>692867</v>
      </c>
    </row>
    <row r="24" spans="1:20" x14ac:dyDescent="0.25">
      <c r="A24" s="96" t="s">
        <v>177</v>
      </c>
      <c r="B24" s="96" t="s">
        <v>54</v>
      </c>
      <c r="C24" s="97">
        <v>1109</v>
      </c>
      <c r="D24" s="97">
        <v>2104</v>
      </c>
      <c r="E24" s="97">
        <v>28856</v>
      </c>
      <c r="F24" s="97">
        <v>3515</v>
      </c>
      <c r="G24" s="97">
        <v>49552</v>
      </c>
      <c r="H24" s="98">
        <v>85136</v>
      </c>
      <c r="I24" s="97">
        <v>7512</v>
      </c>
      <c r="J24" s="97">
        <v>16770</v>
      </c>
      <c r="K24" s="97">
        <v>193315</v>
      </c>
      <c r="L24" s="97">
        <v>23672</v>
      </c>
      <c r="M24" s="97">
        <v>338813</v>
      </c>
      <c r="N24" s="99">
        <v>580082</v>
      </c>
      <c r="O24" s="97">
        <v>8621</v>
      </c>
      <c r="P24" s="97">
        <v>18874</v>
      </c>
      <c r="Q24" s="97">
        <v>222171</v>
      </c>
      <c r="R24" s="97">
        <v>27187</v>
      </c>
      <c r="S24" s="97">
        <v>388365</v>
      </c>
      <c r="T24" s="100">
        <v>665218</v>
      </c>
    </row>
    <row r="25" spans="1:20" x14ac:dyDescent="0.25">
      <c r="A25" s="96" t="s">
        <v>178</v>
      </c>
      <c r="B25" s="96" t="s">
        <v>55</v>
      </c>
      <c r="C25" s="97">
        <v>3687</v>
      </c>
      <c r="D25" s="97">
        <v>2233</v>
      </c>
      <c r="E25" s="97">
        <v>47785</v>
      </c>
      <c r="F25" s="97">
        <v>1127</v>
      </c>
      <c r="G25" s="97">
        <v>115711</v>
      </c>
      <c r="H25" s="98">
        <v>170543</v>
      </c>
      <c r="I25" s="97">
        <v>8655</v>
      </c>
      <c r="J25" s="97">
        <v>5046</v>
      </c>
      <c r="K25" s="97">
        <v>110259</v>
      </c>
      <c r="L25" s="97">
        <v>2640</v>
      </c>
      <c r="M25" s="97">
        <v>268341</v>
      </c>
      <c r="N25" s="99">
        <v>394941</v>
      </c>
      <c r="O25" s="97">
        <v>12342</v>
      </c>
      <c r="P25" s="97">
        <v>7279</v>
      </c>
      <c r="Q25" s="97">
        <v>158044</v>
      </c>
      <c r="R25" s="97">
        <v>3767</v>
      </c>
      <c r="S25" s="97">
        <v>384052</v>
      </c>
      <c r="T25" s="100">
        <v>565484</v>
      </c>
    </row>
    <row r="26" spans="1:20" x14ac:dyDescent="0.25">
      <c r="A26" s="96" t="s">
        <v>179</v>
      </c>
      <c r="B26" s="96" t="s">
        <v>56</v>
      </c>
      <c r="C26" s="97">
        <v>1105</v>
      </c>
      <c r="D26" s="97">
        <v>4142</v>
      </c>
      <c r="E26" s="101">
        <v>405</v>
      </c>
      <c r="F26" s="97">
        <v>191995</v>
      </c>
      <c r="G26" s="97">
        <v>63254</v>
      </c>
      <c r="H26" s="98">
        <v>260901</v>
      </c>
      <c r="I26" s="97">
        <v>2110</v>
      </c>
      <c r="J26" s="97">
        <v>9331</v>
      </c>
      <c r="K26" s="101">
        <v>784</v>
      </c>
      <c r="L26" s="97">
        <v>366761</v>
      </c>
      <c r="M26" s="97">
        <v>120036</v>
      </c>
      <c r="N26" s="99">
        <v>499022</v>
      </c>
      <c r="O26" s="97">
        <v>3215</v>
      </c>
      <c r="P26" s="97">
        <v>13473</v>
      </c>
      <c r="Q26" s="97">
        <v>1189</v>
      </c>
      <c r="R26" s="97">
        <v>558756</v>
      </c>
      <c r="S26" s="97">
        <v>183290</v>
      </c>
      <c r="T26" s="100">
        <v>759923</v>
      </c>
    </row>
    <row r="27" spans="1:20" x14ac:dyDescent="0.25">
      <c r="A27" s="96" t="s">
        <v>180</v>
      </c>
      <c r="B27" s="96" t="s">
        <v>57</v>
      </c>
      <c r="C27" s="97">
        <v>130176</v>
      </c>
      <c r="D27" s="97">
        <v>2977</v>
      </c>
      <c r="E27" s="97">
        <v>1922</v>
      </c>
      <c r="F27" s="101">
        <v>564</v>
      </c>
      <c r="G27" s="97">
        <v>3598</v>
      </c>
      <c r="H27" s="98">
        <v>139237</v>
      </c>
      <c r="I27" s="97">
        <v>401654</v>
      </c>
      <c r="J27" s="97">
        <v>9258</v>
      </c>
      <c r="K27" s="97">
        <v>5904</v>
      </c>
      <c r="L27" s="97">
        <v>1746</v>
      </c>
      <c r="M27" s="97">
        <v>10949</v>
      </c>
      <c r="N27" s="99">
        <v>429511</v>
      </c>
      <c r="O27" s="97">
        <v>531830</v>
      </c>
      <c r="P27" s="97">
        <v>12235</v>
      </c>
      <c r="Q27" s="97">
        <v>7826</v>
      </c>
      <c r="R27" s="97">
        <v>2310</v>
      </c>
      <c r="S27" s="97">
        <v>14547</v>
      </c>
      <c r="T27" s="100">
        <v>568748</v>
      </c>
    </row>
    <row r="28" spans="1:20" x14ac:dyDescent="0.25">
      <c r="A28" s="96" t="s">
        <v>181</v>
      </c>
      <c r="B28" s="96" t="s">
        <v>58</v>
      </c>
      <c r="C28" s="97">
        <v>226828</v>
      </c>
      <c r="D28" s="97">
        <v>7979</v>
      </c>
      <c r="E28" s="97">
        <v>20619</v>
      </c>
      <c r="F28" s="101">
        <v>395</v>
      </c>
      <c r="G28" s="97">
        <v>53472</v>
      </c>
      <c r="H28" s="98">
        <v>309293</v>
      </c>
      <c r="I28" s="97">
        <v>890910</v>
      </c>
      <c r="J28" s="97">
        <v>31077</v>
      </c>
      <c r="K28" s="97">
        <v>80384</v>
      </c>
      <c r="L28" s="97">
        <v>1515</v>
      </c>
      <c r="M28" s="97">
        <v>209779</v>
      </c>
      <c r="N28" s="99">
        <v>1213665</v>
      </c>
      <c r="O28" s="97">
        <v>1117738</v>
      </c>
      <c r="P28" s="97">
        <v>39056</v>
      </c>
      <c r="Q28" s="97">
        <v>101003</v>
      </c>
      <c r="R28" s="97">
        <v>1910</v>
      </c>
      <c r="S28" s="97">
        <v>263251</v>
      </c>
      <c r="T28" s="100">
        <v>1522958</v>
      </c>
    </row>
    <row r="29" spans="1:20" x14ac:dyDescent="0.25">
      <c r="A29" s="96" t="s">
        <v>182</v>
      </c>
      <c r="B29" s="96" t="s">
        <v>59</v>
      </c>
      <c r="C29" s="97">
        <v>1171</v>
      </c>
      <c r="D29" s="97">
        <v>2882</v>
      </c>
      <c r="E29" s="101">
        <v>172</v>
      </c>
      <c r="F29" s="97">
        <v>29913</v>
      </c>
      <c r="G29" s="97">
        <v>23004</v>
      </c>
      <c r="H29" s="98">
        <v>57142</v>
      </c>
      <c r="I29" s="97">
        <v>8098</v>
      </c>
      <c r="J29" s="97">
        <v>19922</v>
      </c>
      <c r="K29" s="97">
        <v>1174</v>
      </c>
      <c r="L29" s="97">
        <v>204614</v>
      </c>
      <c r="M29" s="97">
        <v>157994</v>
      </c>
      <c r="N29" s="99">
        <v>391802</v>
      </c>
      <c r="O29" s="97">
        <v>9269</v>
      </c>
      <c r="P29" s="97">
        <v>22804</v>
      </c>
      <c r="Q29" s="97">
        <v>1346</v>
      </c>
      <c r="R29" s="97">
        <v>234527</v>
      </c>
      <c r="S29" s="97">
        <v>180998</v>
      </c>
      <c r="T29" s="100">
        <v>448944</v>
      </c>
    </row>
    <row r="30" spans="1:20" x14ac:dyDescent="0.25">
      <c r="A30" s="96" t="s">
        <v>183</v>
      </c>
      <c r="B30" s="96" t="s">
        <v>60</v>
      </c>
      <c r="C30" s="97">
        <v>1957</v>
      </c>
      <c r="D30" s="97">
        <v>86804</v>
      </c>
      <c r="E30" s="101">
        <v>697</v>
      </c>
      <c r="F30" s="101">
        <v>120</v>
      </c>
      <c r="G30" s="97">
        <v>15276</v>
      </c>
      <c r="H30" s="98">
        <v>104854</v>
      </c>
      <c r="I30" s="97">
        <v>7678</v>
      </c>
      <c r="J30" s="97">
        <v>341336</v>
      </c>
      <c r="K30" s="97">
        <v>2689</v>
      </c>
      <c r="L30" s="101">
        <v>471</v>
      </c>
      <c r="M30" s="97">
        <v>61287</v>
      </c>
      <c r="N30" s="99">
        <v>413461</v>
      </c>
      <c r="O30" s="97">
        <v>9635</v>
      </c>
      <c r="P30" s="97">
        <v>428140</v>
      </c>
      <c r="Q30" s="97">
        <v>3386</v>
      </c>
      <c r="R30" s="101">
        <v>591</v>
      </c>
      <c r="S30" s="97">
        <v>76563</v>
      </c>
      <c r="T30" s="100">
        <v>518315</v>
      </c>
    </row>
    <row r="31" spans="1:20" x14ac:dyDescent="0.25">
      <c r="A31" s="96" t="s">
        <v>184</v>
      </c>
      <c r="B31" s="96" t="s">
        <v>61</v>
      </c>
      <c r="C31" s="97">
        <v>3666</v>
      </c>
      <c r="D31" s="97">
        <v>5358</v>
      </c>
      <c r="E31" s="97">
        <v>75125</v>
      </c>
      <c r="F31" s="101">
        <v>834</v>
      </c>
      <c r="G31" s="97">
        <v>101523</v>
      </c>
      <c r="H31" s="98">
        <v>186506</v>
      </c>
      <c r="I31" s="97">
        <v>12550</v>
      </c>
      <c r="J31" s="97">
        <v>17554</v>
      </c>
      <c r="K31" s="97">
        <v>253271</v>
      </c>
      <c r="L31" s="97">
        <v>2867</v>
      </c>
      <c r="M31" s="97">
        <v>343824</v>
      </c>
      <c r="N31" s="99">
        <v>630066</v>
      </c>
      <c r="O31" s="97">
        <v>16216</v>
      </c>
      <c r="P31" s="97">
        <v>22912</v>
      </c>
      <c r="Q31" s="97">
        <v>328396</v>
      </c>
      <c r="R31" s="97">
        <v>3701</v>
      </c>
      <c r="S31" s="97">
        <v>445347</v>
      </c>
      <c r="T31" s="100">
        <v>816572</v>
      </c>
    </row>
    <row r="32" spans="1:20" x14ac:dyDescent="0.25">
      <c r="A32" s="96" t="s">
        <v>185</v>
      </c>
      <c r="B32" s="96" t="s">
        <v>62</v>
      </c>
      <c r="C32" s="97">
        <v>5613</v>
      </c>
      <c r="D32" s="97">
        <v>159855</v>
      </c>
      <c r="E32" s="97">
        <v>2535</v>
      </c>
      <c r="F32" s="101">
        <v>280</v>
      </c>
      <c r="G32" s="97">
        <v>28243</v>
      </c>
      <c r="H32" s="98">
        <v>196526</v>
      </c>
      <c r="I32" s="97">
        <v>12668</v>
      </c>
      <c r="J32" s="97">
        <v>361266</v>
      </c>
      <c r="K32" s="97">
        <v>5793</v>
      </c>
      <c r="L32" s="101">
        <v>665</v>
      </c>
      <c r="M32" s="97">
        <v>64170</v>
      </c>
      <c r="N32" s="99">
        <v>444562</v>
      </c>
      <c r="O32" s="97">
        <v>18281</v>
      </c>
      <c r="P32" s="97">
        <v>521121</v>
      </c>
      <c r="Q32" s="97">
        <v>8328</v>
      </c>
      <c r="R32" s="101">
        <v>945</v>
      </c>
      <c r="S32" s="97">
        <v>92413</v>
      </c>
      <c r="T32" s="100">
        <v>641088</v>
      </c>
    </row>
    <row r="33" spans="1:20" x14ac:dyDescent="0.25">
      <c r="A33" s="96" t="s">
        <v>186</v>
      </c>
      <c r="B33" s="96" t="s">
        <v>63</v>
      </c>
      <c r="C33" s="97">
        <v>1389</v>
      </c>
      <c r="D33" s="97">
        <v>1664</v>
      </c>
      <c r="E33" s="101">
        <v>571</v>
      </c>
      <c r="F33" s="97">
        <v>107664</v>
      </c>
      <c r="G33" s="97">
        <v>110363</v>
      </c>
      <c r="H33" s="98">
        <v>221651</v>
      </c>
      <c r="I33" s="97">
        <v>3139</v>
      </c>
      <c r="J33" s="97">
        <v>3843</v>
      </c>
      <c r="K33" s="97">
        <v>1379</v>
      </c>
      <c r="L33" s="97">
        <v>238268</v>
      </c>
      <c r="M33" s="97">
        <v>276732</v>
      </c>
      <c r="N33" s="99">
        <v>523361</v>
      </c>
      <c r="O33" s="97">
        <v>4528</v>
      </c>
      <c r="P33" s="97">
        <v>5507</v>
      </c>
      <c r="Q33" s="97">
        <v>1950</v>
      </c>
      <c r="R33" s="97">
        <v>345932</v>
      </c>
      <c r="S33" s="97">
        <v>387095</v>
      </c>
      <c r="T33" s="100">
        <v>745012</v>
      </c>
    </row>
    <row r="34" spans="1:20" x14ac:dyDescent="0.25">
      <c r="A34" s="96" t="s">
        <v>187</v>
      </c>
      <c r="B34" s="96" t="s">
        <v>64</v>
      </c>
      <c r="C34" s="97">
        <v>26540</v>
      </c>
      <c r="D34" s="101">
        <v>868</v>
      </c>
      <c r="E34" s="101">
        <v>319</v>
      </c>
      <c r="F34" s="101">
        <v>75</v>
      </c>
      <c r="G34" s="97">
        <v>32579</v>
      </c>
      <c r="H34" s="98">
        <v>60381</v>
      </c>
      <c r="I34" s="97">
        <v>462400</v>
      </c>
      <c r="J34" s="97">
        <v>15038</v>
      </c>
      <c r="K34" s="97">
        <v>5544</v>
      </c>
      <c r="L34" s="97">
        <v>1136</v>
      </c>
      <c r="M34" s="97">
        <v>570779</v>
      </c>
      <c r="N34" s="99">
        <v>1054897</v>
      </c>
      <c r="O34" s="97">
        <v>488940</v>
      </c>
      <c r="P34" s="97">
        <v>15906</v>
      </c>
      <c r="Q34" s="97">
        <v>5863</v>
      </c>
      <c r="R34" s="97">
        <v>1211</v>
      </c>
      <c r="S34" s="97">
        <v>603358</v>
      </c>
      <c r="T34" s="100">
        <v>1115278</v>
      </c>
    </row>
    <row r="35" spans="1:20" x14ac:dyDescent="0.25">
      <c r="A35" s="96" t="s">
        <v>188</v>
      </c>
      <c r="B35" s="96" t="s">
        <v>65</v>
      </c>
      <c r="C35" s="97">
        <v>2312</v>
      </c>
      <c r="D35" s="97">
        <v>9118</v>
      </c>
      <c r="E35" s="101">
        <v>371</v>
      </c>
      <c r="F35" s="97">
        <v>63232</v>
      </c>
      <c r="G35" s="97">
        <v>36288</v>
      </c>
      <c r="H35" s="98">
        <v>111321</v>
      </c>
      <c r="I35" s="97">
        <v>8981</v>
      </c>
      <c r="J35" s="97">
        <v>35065</v>
      </c>
      <c r="K35" s="97">
        <v>1469</v>
      </c>
      <c r="L35" s="97">
        <v>246147</v>
      </c>
      <c r="M35" s="97">
        <v>149851</v>
      </c>
      <c r="N35" s="99">
        <v>441513</v>
      </c>
      <c r="O35" s="97">
        <v>11293</v>
      </c>
      <c r="P35" s="97">
        <v>44183</v>
      </c>
      <c r="Q35" s="97">
        <v>1840</v>
      </c>
      <c r="R35" s="97">
        <v>309379</v>
      </c>
      <c r="S35" s="97">
        <v>186139</v>
      </c>
      <c r="T35" s="100">
        <v>552834</v>
      </c>
    </row>
    <row r="36" spans="1:20" x14ac:dyDescent="0.25">
      <c r="A36" s="96" t="s">
        <v>189</v>
      </c>
      <c r="B36" s="96" t="s">
        <v>66</v>
      </c>
      <c r="C36" s="101">
        <v>553</v>
      </c>
      <c r="D36" s="97">
        <v>2488</v>
      </c>
      <c r="E36" s="97">
        <v>105127</v>
      </c>
      <c r="F36" s="101">
        <v>723</v>
      </c>
      <c r="G36" s="97">
        <v>1359</v>
      </c>
      <c r="H36" s="98">
        <v>110250</v>
      </c>
      <c r="I36" s="97">
        <v>1772</v>
      </c>
      <c r="J36" s="97">
        <v>8005</v>
      </c>
      <c r="K36" s="97">
        <v>342601</v>
      </c>
      <c r="L36" s="97">
        <v>2362</v>
      </c>
      <c r="M36" s="97">
        <v>4626</v>
      </c>
      <c r="N36" s="99">
        <v>359366</v>
      </c>
      <c r="O36" s="97">
        <v>2325</v>
      </c>
      <c r="P36" s="97">
        <v>10493</v>
      </c>
      <c r="Q36" s="97">
        <v>447728</v>
      </c>
      <c r="R36" s="97">
        <v>3085</v>
      </c>
      <c r="S36" s="97">
        <v>5985</v>
      </c>
      <c r="T36" s="100">
        <v>469616</v>
      </c>
    </row>
    <row r="37" spans="1:20" x14ac:dyDescent="0.25">
      <c r="A37" s="96" t="s">
        <v>190</v>
      </c>
      <c r="B37" s="96" t="s">
        <v>67</v>
      </c>
      <c r="C37" s="97">
        <v>3929</v>
      </c>
      <c r="D37" s="97">
        <v>192989</v>
      </c>
      <c r="E37" s="97">
        <v>2899</v>
      </c>
      <c r="F37" s="101">
        <v>302</v>
      </c>
      <c r="G37" s="97">
        <v>77036</v>
      </c>
      <c r="H37" s="98">
        <v>277155</v>
      </c>
      <c r="I37" s="97">
        <v>11476</v>
      </c>
      <c r="J37" s="97">
        <v>545323</v>
      </c>
      <c r="K37" s="97">
        <v>8260</v>
      </c>
      <c r="L37" s="101">
        <v>831</v>
      </c>
      <c r="M37" s="97">
        <v>218927</v>
      </c>
      <c r="N37" s="99">
        <v>784817</v>
      </c>
      <c r="O37" s="97">
        <v>15405</v>
      </c>
      <c r="P37" s="97">
        <v>738312</v>
      </c>
      <c r="Q37" s="97">
        <v>11159</v>
      </c>
      <c r="R37" s="97">
        <v>1133</v>
      </c>
      <c r="S37" s="97">
        <v>295963</v>
      </c>
      <c r="T37" s="100">
        <v>1061972</v>
      </c>
    </row>
    <row r="38" spans="1:20" x14ac:dyDescent="0.25">
      <c r="A38" s="96" t="s">
        <v>191</v>
      </c>
      <c r="B38" s="96" t="s">
        <v>68</v>
      </c>
      <c r="C38" s="97">
        <v>4848</v>
      </c>
      <c r="D38" s="97">
        <v>2840</v>
      </c>
      <c r="E38" s="97">
        <v>3487</v>
      </c>
      <c r="F38" s="97">
        <v>104242</v>
      </c>
      <c r="G38" s="97">
        <v>169294</v>
      </c>
      <c r="H38" s="98">
        <v>284711</v>
      </c>
      <c r="I38" s="97">
        <v>15190</v>
      </c>
      <c r="J38" s="97">
        <v>8704</v>
      </c>
      <c r="K38" s="97">
        <v>11226</v>
      </c>
      <c r="L38" s="97">
        <v>330969</v>
      </c>
      <c r="M38" s="97">
        <v>539307</v>
      </c>
      <c r="N38" s="99">
        <v>905396</v>
      </c>
      <c r="O38" s="97">
        <v>20038</v>
      </c>
      <c r="P38" s="97">
        <v>11544</v>
      </c>
      <c r="Q38" s="97">
        <v>14713</v>
      </c>
      <c r="R38" s="97">
        <v>435211</v>
      </c>
      <c r="S38" s="97">
        <v>708601</v>
      </c>
      <c r="T38" s="100">
        <v>1190107</v>
      </c>
    </row>
    <row r="39" spans="1:20" x14ac:dyDescent="0.25">
      <c r="A39" s="96" t="s">
        <v>192</v>
      </c>
      <c r="B39" s="96" t="s">
        <v>69</v>
      </c>
      <c r="C39" s="97">
        <v>95291</v>
      </c>
      <c r="D39" s="97">
        <v>1515</v>
      </c>
      <c r="E39" s="97">
        <v>1565</v>
      </c>
      <c r="F39" s="101">
        <v>487</v>
      </c>
      <c r="G39" s="97">
        <v>12339</v>
      </c>
      <c r="H39" s="98">
        <v>111197</v>
      </c>
      <c r="I39" s="97">
        <v>469260</v>
      </c>
      <c r="J39" s="97">
        <v>7373</v>
      </c>
      <c r="K39" s="97">
        <v>7567</v>
      </c>
      <c r="L39" s="97">
        <v>2412</v>
      </c>
      <c r="M39" s="97">
        <v>60373</v>
      </c>
      <c r="N39" s="99">
        <v>546985</v>
      </c>
      <c r="O39" s="97">
        <v>564551</v>
      </c>
      <c r="P39" s="97">
        <v>8888</v>
      </c>
      <c r="Q39" s="97">
        <v>9132</v>
      </c>
      <c r="R39" s="97">
        <v>2899</v>
      </c>
      <c r="S39" s="97">
        <v>72712</v>
      </c>
      <c r="T39" s="100">
        <v>658182</v>
      </c>
    </row>
    <row r="40" spans="1:20" x14ac:dyDescent="0.25">
      <c r="A40" s="96" t="s">
        <v>193</v>
      </c>
      <c r="B40" s="96" t="s">
        <v>70</v>
      </c>
      <c r="C40" s="97">
        <v>43349</v>
      </c>
      <c r="D40" s="97">
        <v>12207</v>
      </c>
      <c r="E40" s="97">
        <v>52321</v>
      </c>
      <c r="F40" s="97">
        <v>3281</v>
      </c>
      <c r="G40" s="97">
        <v>42855</v>
      </c>
      <c r="H40" s="98">
        <v>154013</v>
      </c>
      <c r="I40" s="97">
        <v>622437</v>
      </c>
      <c r="J40" s="97">
        <v>174327</v>
      </c>
      <c r="K40" s="97">
        <v>746510</v>
      </c>
      <c r="L40" s="97">
        <v>47317</v>
      </c>
      <c r="M40" s="97">
        <v>610823</v>
      </c>
      <c r="N40" s="99">
        <v>2201414</v>
      </c>
      <c r="O40" s="97">
        <v>665786</v>
      </c>
      <c r="P40" s="97">
        <v>186534</v>
      </c>
      <c r="Q40" s="97">
        <v>798831</v>
      </c>
      <c r="R40" s="97">
        <v>50598</v>
      </c>
      <c r="S40" s="97">
        <v>653678</v>
      </c>
      <c r="T40" s="100">
        <v>2355427</v>
      </c>
    </row>
    <row r="41" spans="1:20" x14ac:dyDescent="0.25">
      <c r="A41" s="96" t="s">
        <v>194</v>
      </c>
      <c r="B41" s="96" t="s">
        <v>71</v>
      </c>
      <c r="C41" s="97">
        <v>2672</v>
      </c>
      <c r="D41" s="97">
        <v>7023</v>
      </c>
      <c r="E41" s="101">
        <v>577</v>
      </c>
      <c r="F41" s="97">
        <v>40823</v>
      </c>
      <c r="G41" s="97">
        <v>208449</v>
      </c>
      <c r="H41" s="98">
        <v>259544</v>
      </c>
      <c r="I41" s="97">
        <v>7727</v>
      </c>
      <c r="J41" s="97">
        <v>20138</v>
      </c>
      <c r="K41" s="97">
        <v>1520</v>
      </c>
      <c r="L41" s="97">
        <v>116953</v>
      </c>
      <c r="M41" s="97">
        <v>596030</v>
      </c>
      <c r="N41" s="99">
        <v>742368</v>
      </c>
      <c r="O41" s="97">
        <v>10399</v>
      </c>
      <c r="P41" s="97">
        <v>27161</v>
      </c>
      <c r="Q41" s="97">
        <v>2097</v>
      </c>
      <c r="R41" s="97">
        <v>157776</v>
      </c>
      <c r="S41" s="97">
        <v>804479</v>
      </c>
      <c r="T41" s="100">
        <v>1001912</v>
      </c>
    </row>
    <row r="42" spans="1:20" x14ac:dyDescent="0.25">
      <c r="A42" s="96" t="s">
        <v>195</v>
      </c>
      <c r="B42" s="96" t="s">
        <v>72</v>
      </c>
      <c r="C42" s="97">
        <v>3127</v>
      </c>
      <c r="D42" s="97">
        <v>4328</v>
      </c>
      <c r="E42" s="97">
        <v>23152</v>
      </c>
      <c r="F42" s="101">
        <v>666</v>
      </c>
      <c r="G42" s="97">
        <v>106671</v>
      </c>
      <c r="H42" s="98">
        <v>137944</v>
      </c>
      <c r="I42" s="97">
        <v>14957</v>
      </c>
      <c r="J42" s="97">
        <v>20258</v>
      </c>
      <c r="K42" s="97">
        <v>109920</v>
      </c>
      <c r="L42" s="97">
        <v>3137</v>
      </c>
      <c r="M42" s="97">
        <v>510112</v>
      </c>
      <c r="N42" s="99">
        <v>658384</v>
      </c>
      <c r="O42" s="97">
        <v>18084</v>
      </c>
      <c r="P42" s="97">
        <v>24586</v>
      </c>
      <c r="Q42" s="97">
        <v>133072</v>
      </c>
      <c r="R42" s="97">
        <v>3803</v>
      </c>
      <c r="S42" s="97">
        <v>616783</v>
      </c>
      <c r="T42" s="100">
        <v>796328</v>
      </c>
    </row>
    <row r="43" spans="1:20" x14ac:dyDescent="0.25">
      <c r="A43" s="96" t="s">
        <v>196</v>
      </c>
      <c r="B43" s="96" t="s">
        <v>73</v>
      </c>
      <c r="C43" s="101">
        <v>588</v>
      </c>
      <c r="D43" s="101">
        <v>414</v>
      </c>
      <c r="E43" s="97">
        <v>16022</v>
      </c>
      <c r="F43" s="101">
        <v>147</v>
      </c>
      <c r="G43" s="97">
        <v>22158</v>
      </c>
      <c r="H43" s="98">
        <v>39329</v>
      </c>
      <c r="I43" s="97">
        <v>5377</v>
      </c>
      <c r="J43" s="97">
        <v>3881</v>
      </c>
      <c r="K43" s="97">
        <v>146801</v>
      </c>
      <c r="L43" s="97">
        <v>1386</v>
      </c>
      <c r="M43" s="97">
        <v>205123</v>
      </c>
      <c r="N43" s="99">
        <v>362568</v>
      </c>
      <c r="O43" s="97">
        <v>5965</v>
      </c>
      <c r="P43" s="97">
        <v>4295</v>
      </c>
      <c r="Q43" s="97">
        <v>162823</v>
      </c>
      <c r="R43" s="97">
        <v>1533</v>
      </c>
      <c r="S43" s="97">
        <v>227281</v>
      </c>
      <c r="T43" s="100">
        <v>401897</v>
      </c>
    </row>
    <row r="44" spans="1:20" x14ac:dyDescent="0.25">
      <c r="A44" s="96" t="s">
        <v>197</v>
      </c>
      <c r="B44" s="96" t="s">
        <v>74</v>
      </c>
      <c r="C44" s="97">
        <v>9121</v>
      </c>
      <c r="D44" s="97">
        <v>8169</v>
      </c>
      <c r="E44" s="97">
        <v>55253</v>
      </c>
      <c r="F44" s="101">
        <v>813</v>
      </c>
      <c r="G44" s="97">
        <v>108560</v>
      </c>
      <c r="H44" s="98">
        <v>181916</v>
      </c>
      <c r="I44" s="97">
        <v>32543</v>
      </c>
      <c r="J44" s="97">
        <v>29327</v>
      </c>
      <c r="K44" s="97">
        <v>197667</v>
      </c>
      <c r="L44" s="97">
        <v>2994</v>
      </c>
      <c r="M44" s="97">
        <v>393281</v>
      </c>
      <c r="N44" s="99">
        <v>655812</v>
      </c>
      <c r="O44" s="97">
        <v>41664</v>
      </c>
      <c r="P44" s="97">
        <v>37496</v>
      </c>
      <c r="Q44" s="97">
        <v>252920</v>
      </c>
      <c r="R44" s="97">
        <v>3807</v>
      </c>
      <c r="S44" s="97">
        <v>501841</v>
      </c>
      <c r="T44" s="100">
        <v>837728</v>
      </c>
    </row>
    <row r="45" spans="1:20" x14ac:dyDescent="0.25">
      <c r="A45" s="96" t="s">
        <v>198</v>
      </c>
      <c r="B45" s="96" t="s">
        <v>75</v>
      </c>
      <c r="C45" s="97">
        <v>100853</v>
      </c>
      <c r="D45" s="97">
        <v>1736</v>
      </c>
      <c r="E45" s="97">
        <v>1210</v>
      </c>
      <c r="F45" s="101">
        <v>450</v>
      </c>
      <c r="G45" s="97">
        <v>12532</v>
      </c>
      <c r="H45" s="98">
        <v>116781</v>
      </c>
      <c r="I45" s="97">
        <v>908141</v>
      </c>
      <c r="J45" s="97">
        <v>15966</v>
      </c>
      <c r="K45" s="97">
        <v>10838</v>
      </c>
      <c r="L45" s="97">
        <v>3825</v>
      </c>
      <c r="M45" s="97">
        <v>112430</v>
      </c>
      <c r="N45" s="99">
        <v>1051200</v>
      </c>
      <c r="O45" s="97">
        <v>1008994</v>
      </c>
      <c r="P45" s="97">
        <v>17702</v>
      </c>
      <c r="Q45" s="97">
        <v>12048</v>
      </c>
      <c r="R45" s="97">
        <v>4275</v>
      </c>
      <c r="S45" s="97">
        <v>124962</v>
      </c>
      <c r="T45" s="100">
        <v>1167981</v>
      </c>
    </row>
    <row r="46" spans="1:20" x14ac:dyDescent="0.25">
      <c r="A46" s="96" t="s">
        <v>199</v>
      </c>
      <c r="B46" s="96" t="s">
        <v>76</v>
      </c>
      <c r="C46" s="97">
        <v>1307</v>
      </c>
      <c r="D46" s="97">
        <v>71038</v>
      </c>
      <c r="E46" s="101">
        <v>444</v>
      </c>
      <c r="F46" s="101">
        <v>185</v>
      </c>
      <c r="G46" s="97">
        <v>6140</v>
      </c>
      <c r="H46" s="98">
        <v>79114</v>
      </c>
      <c r="I46" s="97">
        <v>5340</v>
      </c>
      <c r="J46" s="97">
        <v>290228</v>
      </c>
      <c r="K46" s="97">
        <v>1848</v>
      </c>
      <c r="L46" s="101">
        <v>792</v>
      </c>
      <c r="M46" s="97">
        <v>25525</v>
      </c>
      <c r="N46" s="99">
        <v>323733</v>
      </c>
      <c r="O46" s="97">
        <v>6647</v>
      </c>
      <c r="P46" s="97">
        <v>361266</v>
      </c>
      <c r="Q46" s="97">
        <v>2292</v>
      </c>
      <c r="R46" s="101">
        <v>977</v>
      </c>
      <c r="S46" s="97">
        <v>31665</v>
      </c>
      <c r="T46" s="100">
        <v>402847</v>
      </c>
    </row>
    <row r="47" spans="1:20" x14ac:dyDescent="0.25">
      <c r="A47" s="96" t="s">
        <v>200</v>
      </c>
      <c r="B47" s="96" t="s">
        <v>77</v>
      </c>
      <c r="C47" s="101">
        <v>380</v>
      </c>
      <c r="D47" s="101">
        <v>580</v>
      </c>
      <c r="E47" s="101">
        <v>106</v>
      </c>
      <c r="F47" s="97">
        <v>37715</v>
      </c>
      <c r="G47" s="97">
        <v>40230</v>
      </c>
      <c r="H47" s="98">
        <v>79011</v>
      </c>
      <c r="I47" s="97">
        <v>1893</v>
      </c>
      <c r="J47" s="97">
        <v>2855</v>
      </c>
      <c r="K47" s="101">
        <v>528</v>
      </c>
      <c r="L47" s="97">
        <v>186150</v>
      </c>
      <c r="M47" s="97">
        <v>197725</v>
      </c>
      <c r="N47" s="99">
        <v>389151</v>
      </c>
      <c r="O47" s="97">
        <v>2273</v>
      </c>
      <c r="P47" s="97">
        <v>3435</v>
      </c>
      <c r="Q47" s="101">
        <v>634</v>
      </c>
      <c r="R47" s="97">
        <v>223865</v>
      </c>
      <c r="S47" s="97">
        <v>237955</v>
      </c>
      <c r="T47" s="100">
        <v>468162</v>
      </c>
    </row>
    <row r="48" spans="1:20" x14ac:dyDescent="0.25">
      <c r="A48" s="96" t="s">
        <v>201</v>
      </c>
      <c r="B48" s="96" t="s">
        <v>78</v>
      </c>
      <c r="C48" s="97">
        <v>551919</v>
      </c>
      <c r="D48" s="97">
        <v>95076</v>
      </c>
      <c r="E48" s="97">
        <v>6614</v>
      </c>
      <c r="F48" s="97">
        <v>27318</v>
      </c>
      <c r="G48" s="97">
        <v>136023</v>
      </c>
      <c r="H48" s="98">
        <v>816950</v>
      </c>
      <c r="I48" s="97">
        <v>855584</v>
      </c>
      <c r="J48" s="97">
        <v>155450</v>
      </c>
      <c r="K48" s="97">
        <v>10284</v>
      </c>
      <c r="L48" s="97">
        <v>42189</v>
      </c>
      <c r="M48" s="97">
        <v>212108</v>
      </c>
      <c r="N48" s="99">
        <v>1275615</v>
      </c>
      <c r="O48" s="97">
        <v>1407503</v>
      </c>
      <c r="P48" s="97">
        <v>250526</v>
      </c>
      <c r="Q48" s="97">
        <v>16898</v>
      </c>
      <c r="R48" s="97">
        <v>69507</v>
      </c>
      <c r="S48" s="97">
        <v>348131</v>
      </c>
      <c r="T48" s="100">
        <v>2092565</v>
      </c>
    </row>
    <row r="49" spans="1:20" x14ac:dyDescent="0.25">
      <c r="A49" s="96" t="s">
        <v>202</v>
      </c>
      <c r="B49" s="96" t="s">
        <v>79</v>
      </c>
      <c r="C49" s="97">
        <v>2282</v>
      </c>
      <c r="D49" s="97">
        <v>39848</v>
      </c>
      <c r="E49" s="101">
        <v>441</v>
      </c>
      <c r="F49" s="97">
        <v>88811</v>
      </c>
      <c r="G49" s="97">
        <v>27618</v>
      </c>
      <c r="H49" s="98">
        <v>159000</v>
      </c>
      <c r="I49" s="97">
        <v>16580</v>
      </c>
      <c r="J49" s="97">
        <v>285511</v>
      </c>
      <c r="K49" s="97">
        <v>3164</v>
      </c>
      <c r="L49" s="97">
        <v>638045</v>
      </c>
      <c r="M49" s="97">
        <v>202287</v>
      </c>
      <c r="N49" s="99">
        <v>1145587</v>
      </c>
      <c r="O49" s="97">
        <v>18862</v>
      </c>
      <c r="P49" s="97">
        <v>325359</v>
      </c>
      <c r="Q49" s="97">
        <v>3605</v>
      </c>
      <c r="R49" s="97">
        <v>726856</v>
      </c>
      <c r="S49" s="97">
        <v>229905</v>
      </c>
      <c r="T49" s="100">
        <v>1304587</v>
      </c>
    </row>
    <row r="50" spans="1:20" x14ac:dyDescent="0.25">
      <c r="A50" s="96" t="s">
        <v>203</v>
      </c>
      <c r="B50" s="96" t="s">
        <v>80</v>
      </c>
      <c r="C50" s="97">
        <v>2771</v>
      </c>
      <c r="D50" s="97">
        <v>2381</v>
      </c>
      <c r="E50" s="97">
        <v>1468</v>
      </c>
      <c r="F50" s="97">
        <v>60100</v>
      </c>
      <c r="G50" s="97">
        <v>173779</v>
      </c>
      <c r="H50" s="98">
        <v>240499</v>
      </c>
      <c r="I50" s="97">
        <v>7207</v>
      </c>
      <c r="J50" s="97">
        <v>6237</v>
      </c>
      <c r="K50" s="97">
        <v>4047</v>
      </c>
      <c r="L50" s="97">
        <v>158305</v>
      </c>
      <c r="M50" s="97">
        <v>451326</v>
      </c>
      <c r="N50" s="99">
        <v>627122</v>
      </c>
      <c r="O50" s="97">
        <v>9978</v>
      </c>
      <c r="P50" s="97">
        <v>8618</v>
      </c>
      <c r="Q50" s="97">
        <v>5515</v>
      </c>
      <c r="R50" s="97">
        <v>218405</v>
      </c>
      <c r="S50" s="97">
        <v>625105</v>
      </c>
      <c r="T50" s="100">
        <v>867621</v>
      </c>
    </row>
    <row r="51" spans="1:20" x14ac:dyDescent="0.25">
      <c r="A51" s="96" t="s">
        <v>204</v>
      </c>
      <c r="B51" s="96" t="s">
        <v>81</v>
      </c>
      <c r="C51" s="97">
        <v>10345</v>
      </c>
      <c r="D51" s="97">
        <v>17198</v>
      </c>
      <c r="E51" s="101">
        <v>810</v>
      </c>
      <c r="F51" s="97">
        <v>158773</v>
      </c>
      <c r="G51" s="97">
        <v>4043</v>
      </c>
      <c r="H51" s="98">
        <v>191169</v>
      </c>
      <c r="I51" s="97">
        <v>40747</v>
      </c>
      <c r="J51" s="97">
        <v>65861</v>
      </c>
      <c r="K51" s="97">
        <v>3271</v>
      </c>
      <c r="L51" s="97">
        <v>608800</v>
      </c>
      <c r="M51" s="97">
        <v>15744</v>
      </c>
      <c r="N51" s="99">
        <v>734423</v>
      </c>
      <c r="O51" s="97">
        <v>51092</v>
      </c>
      <c r="P51" s="97">
        <v>83059</v>
      </c>
      <c r="Q51" s="97">
        <v>4081</v>
      </c>
      <c r="R51" s="97">
        <v>767573</v>
      </c>
      <c r="S51" s="97">
        <v>19787</v>
      </c>
      <c r="T51" s="100">
        <v>925592</v>
      </c>
    </row>
    <row r="52" spans="1:20" x14ac:dyDescent="0.25">
      <c r="A52" s="96" t="s">
        <v>205</v>
      </c>
      <c r="B52" s="96" t="s">
        <v>82</v>
      </c>
      <c r="C52" s="97">
        <v>2960</v>
      </c>
      <c r="D52" s="97">
        <v>1465</v>
      </c>
      <c r="E52" s="97">
        <v>56907</v>
      </c>
      <c r="F52" s="101">
        <v>302</v>
      </c>
      <c r="G52" s="97">
        <v>74897</v>
      </c>
      <c r="H52" s="98">
        <v>136531</v>
      </c>
      <c r="I52" s="97">
        <v>11062</v>
      </c>
      <c r="J52" s="97">
        <v>5464</v>
      </c>
      <c r="K52" s="97">
        <v>212537</v>
      </c>
      <c r="L52" s="97">
        <v>1920</v>
      </c>
      <c r="M52" s="97">
        <v>282157</v>
      </c>
      <c r="N52" s="99">
        <v>513140</v>
      </c>
      <c r="O52" s="97">
        <v>14022</v>
      </c>
      <c r="P52" s="97">
        <v>6929</v>
      </c>
      <c r="Q52" s="97">
        <v>269444</v>
      </c>
      <c r="R52" s="97">
        <v>2222</v>
      </c>
      <c r="S52" s="97">
        <v>357054</v>
      </c>
      <c r="T52" s="100">
        <v>649671</v>
      </c>
    </row>
    <row r="53" spans="1:20" x14ac:dyDescent="0.25">
      <c r="A53" s="96" t="s">
        <v>206</v>
      </c>
      <c r="B53" s="96" t="s">
        <v>83</v>
      </c>
      <c r="C53" s="97">
        <v>2457</v>
      </c>
      <c r="D53" s="97">
        <v>2529</v>
      </c>
      <c r="E53" s="97">
        <v>47011</v>
      </c>
      <c r="F53" s="101">
        <v>397</v>
      </c>
      <c r="G53" s="97">
        <v>87381</v>
      </c>
      <c r="H53" s="98">
        <v>139775</v>
      </c>
      <c r="I53" s="97">
        <v>8597</v>
      </c>
      <c r="J53" s="97">
        <v>12557</v>
      </c>
      <c r="K53" s="97">
        <v>162659</v>
      </c>
      <c r="L53" s="97">
        <v>1408</v>
      </c>
      <c r="M53" s="97">
        <v>318893</v>
      </c>
      <c r="N53" s="99">
        <v>504114</v>
      </c>
      <c r="O53" s="97">
        <v>11054</v>
      </c>
      <c r="P53" s="97">
        <v>15086</v>
      </c>
      <c r="Q53" s="97">
        <v>209670</v>
      </c>
      <c r="R53" s="97">
        <v>1805</v>
      </c>
      <c r="S53" s="97">
        <v>406274</v>
      </c>
      <c r="T53" s="100">
        <v>643889</v>
      </c>
    </row>
    <row r="54" spans="1:20" x14ac:dyDescent="0.25">
      <c r="A54" s="96" t="s">
        <v>207</v>
      </c>
      <c r="B54" s="96" t="s">
        <v>84</v>
      </c>
      <c r="C54" s="97">
        <v>3085</v>
      </c>
      <c r="D54" s="97">
        <v>367137</v>
      </c>
      <c r="E54" s="97">
        <v>1514</v>
      </c>
      <c r="F54" s="101">
        <v>690</v>
      </c>
      <c r="G54" s="97">
        <v>88073</v>
      </c>
      <c r="H54" s="98">
        <v>460499</v>
      </c>
      <c r="I54" s="97">
        <v>4679</v>
      </c>
      <c r="J54" s="97">
        <v>564124</v>
      </c>
      <c r="K54" s="97">
        <v>2353</v>
      </c>
      <c r="L54" s="97">
        <v>1055</v>
      </c>
      <c r="M54" s="97">
        <v>142350</v>
      </c>
      <c r="N54" s="99">
        <v>714561</v>
      </c>
      <c r="O54" s="97">
        <v>7764</v>
      </c>
      <c r="P54" s="97">
        <v>931261</v>
      </c>
      <c r="Q54" s="97">
        <v>3867</v>
      </c>
      <c r="R54" s="97">
        <v>1745</v>
      </c>
      <c r="S54" s="97">
        <v>230423</v>
      </c>
      <c r="T54" s="100">
        <v>1175060</v>
      </c>
    </row>
    <row r="55" spans="1:20" ht="26.25" x14ac:dyDescent="0.25">
      <c r="A55" s="96" t="s">
        <v>208</v>
      </c>
      <c r="B55" s="96" t="s">
        <v>85</v>
      </c>
      <c r="C55" s="97">
        <v>27172</v>
      </c>
      <c r="D55" s="97">
        <v>11275</v>
      </c>
      <c r="E55" s="97">
        <v>13032</v>
      </c>
      <c r="F55" s="97">
        <v>5952</v>
      </c>
      <c r="G55" s="97">
        <v>16991</v>
      </c>
      <c r="H55" s="98">
        <v>74422</v>
      </c>
      <c r="I55" s="97">
        <v>70163</v>
      </c>
      <c r="J55" s="97">
        <v>31119</v>
      </c>
      <c r="K55" s="97">
        <v>32784</v>
      </c>
      <c r="L55" s="97">
        <v>15636</v>
      </c>
      <c r="M55" s="97">
        <v>44440</v>
      </c>
      <c r="N55" s="99">
        <v>194142</v>
      </c>
      <c r="O55" s="97">
        <v>97335</v>
      </c>
      <c r="P55" s="97">
        <v>42394</v>
      </c>
      <c r="Q55" s="97">
        <v>45816</v>
      </c>
      <c r="R55" s="97">
        <v>21588</v>
      </c>
      <c r="S55" s="97">
        <v>61431</v>
      </c>
      <c r="T55" s="100">
        <v>268564</v>
      </c>
    </row>
    <row r="56" spans="1:20" ht="26.25" x14ac:dyDescent="0.25">
      <c r="A56" s="96" t="s">
        <v>209</v>
      </c>
      <c r="B56" s="96" t="s">
        <v>86</v>
      </c>
      <c r="C56" s="97">
        <v>39487</v>
      </c>
      <c r="D56" s="97">
        <v>5418</v>
      </c>
      <c r="E56" s="97">
        <v>4716</v>
      </c>
      <c r="F56" s="97">
        <v>2918</v>
      </c>
      <c r="G56" s="97">
        <v>14568</v>
      </c>
      <c r="H56" s="98">
        <v>67107</v>
      </c>
      <c r="I56" s="97">
        <v>205530</v>
      </c>
      <c r="J56" s="97">
        <v>27942</v>
      </c>
      <c r="K56" s="97">
        <v>24172</v>
      </c>
      <c r="L56" s="97">
        <v>15120</v>
      </c>
      <c r="M56" s="97">
        <v>74430</v>
      </c>
      <c r="N56" s="99">
        <v>347194</v>
      </c>
      <c r="O56" s="97">
        <v>245017</v>
      </c>
      <c r="P56" s="97">
        <v>33360</v>
      </c>
      <c r="Q56" s="97">
        <v>28888</v>
      </c>
      <c r="R56" s="97">
        <v>18038</v>
      </c>
      <c r="S56" s="97">
        <v>88998</v>
      </c>
      <c r="T56" s="100">
        <v>414301</v>
      </c>
    </row>
    <row r="57" spans="1:20" x14ac:dyDescent="0.25">
      <c r="A57" s="96" t="s">
        <v>210</v>
      </c>
      <c r="B57" s="96" t="s">
        <v>87</v>
      </c>
      <c r="C57" s="97">
        <v>41434</v>
      </c>
      <c r="D57" s="97">
        <v>126720</v>
      </c>
      <c r="E57" s="97">
        <v>9971</v>
      </c>
      <c r="F57" s="97">
        <v>7512</v>
      </c>
      <c r="G57" s="97">
        <v>64973</v>
      </c>
      <c r="H57" s="98">
        <v>250610</v>
      </c>
      <c r="I57" s="97">
        <v>78354</v>
      </c>
      <c r="J57" s="97">
        <v>239251</v>
      </c>
      <c r="K57" s="97">
        <v>18794</v>
      </c>
      <c r="L57" s="97">
        <v>14220</v>
      </c>
      <c r="M57" s="97">
        <v>122736</v>
      </c>
      <c r="N57" s="99">
        <v>473355</v>
      </c>
      <c r="O57" s="97">
        <v>119788</v>
      </c>
      <c r="P57" s="97">
        <v>365971</v>
      </c>
      <c r="Q57" s="97">
        <v>28765</v>
      </c>
      <c r="R57" s="97">
        <v>21732</v>
      </c>
      <c r="S57" s="97">
        <v>187709</v>
      </c>
      <c r="T57" s="100">
        <v>723965</v>
      </c>
    </row>
    <row r="58" spans="1:20" ht="26.25" x14ac:dyDescent="0.25">
      <c r="A58" s="96" t="s">
        <v>211</v>
      </c>
      <c r="B58" s="96" t="s">
        <v>88</v>
      </c>
      <c r="C58" s="97">
        <v>7254</v>
      </c>
      <c r="D58" s="97">
        <v>8511</v>
      </c>
      <c r="E58" s="101">
        <v>201</v>
      </c>
      <c r="F58" s="97">
        <v>12175</v>
      </c>
      <c r="G58" s="101">
        <v>850</v>
      </c>
      <c r="H58" s="98">
        <v>28991</v>
      </c>
      <c r="I58" s="97">
        <v>23601</v>
      </c>
      <c r="J58" s="97">
        <v>27892</v>
      </c>
      <c r="K58" s="101">
        <v>627</v>
      </c>
      <c r="L58" s="97">
        <v>39153</v>
      </c>
      <c r="M58" s="97">
        <v>2709</v>
      </c>
      <c r="N58" s="99">
        <v>93982</v>
      </c>
      <c r="O58" s="97">
        <v>30855</v>
      </c>
      <c r="P58" s="97">
        <v>36403</v>
      </c>
      <c r="Q58" s="101">
        <v>828</v>
      </c>
      <c r="R58" s="97">
        <v>51328</v>
      </c>
      <c r="S58" s="97">
        <v>3559</v>
      </c>
      <c r="T58" s="100">
        <v>122973</v>
      </c>
    </row>
    <row r="59" spans="1:20" ht="26.25" x14ac:dyDescent="0.25">
      <c r="A59" s="96" t="s">
        <v>212</v>
      </c>
      <c r="B59" s="96" t="s">
        <v>89</v>
      </c>
      <c r="C59" s="101">
        <v>86</v>
      </c>
      <c r="D59" s="101">
        <v>114</v>
      </c>
      <c r="E59" s="101">
        <v>197</v>
      </c>
      <c r="F59" s="97">
        <v>16245</v>
      </c>
      <c r="G59" s="97">
        <v>11772</v>
      </c>
      <c r="H59" s="98">
        <v>28414</v>
      </c>
      <c r="I59" s="101">
        <v>230</v>
      </c>
      <c r="J59" s="101">
        <v>306</v>
      </c>
      <c r="K59" s="101">
        <v>517</v>
      </c>
      <c r="L59" s="97">
        <v>43750</v>
      </c>
      <c r="M59" s="97">
        <v>31713</v>
      </c>
      <c r="N59" s="99">
        <v>76516</v>
      </c>
      <c r="O59" s="101">
        <v>316</v>
      </c>
      <c r="P59" s="101">
        <v>420</v>
      </c>
      <c r="Q59" s="101">
        <v>714</v>
      </c>
      <c r="R59" s="97">
        <v>59995</v>
      </c>
      <c r="S59" s="97">
        <v>43485</v>
      </c>
      <c r="T59" s="100">
        <v>104930</v>
      </c>
    </row>
    <row r="60" spans="1:20" ht="26.25" x14ac:dyDescent="0.25">
      <c r="A60" s="96" t="s">
        <v>213</v>
      </c>
      <c r="B60" s="96" t="s">
        <v>90</v>
      </c>
      <c r="C60" s="97">
        <v>5185</v>
      </c>
      <c r="D60" s="97">
        <v>1680</v>
      </c>
      <c r="E60" s="101">
        <v>832</v>
      </c>
      <c r="F60" s="101">
        <v>451</v>
      </c>
      <c r="G60" s="97">
        <v>1567</v>
      </c>
      <c r="H60" s="98">
        <v>9715</v>
      </c>
      <c r="I60" s="97">
        <v>3352</v>
      </c>
      <c r="J60" s="97">
        <v>1065</v>
      </c>
      <c r="K60" s="101">
        <v>517</v>
      </c>
      <c r="L60" s="101">
        <v>313</v>
      </c>
      <c r="M60" s="97">
        <v>1018</v>
      </c>
      <c r="N60" s="99">
        <v>6265</v>
      </c>
      <c r="O60" s="97">
        <v>8537</v>
      </c>
      <c r="P60" s="97">
        <v>2745</v>
      </c>
      <c r="Q60" s="97">
        <v>1349</v>
      </c>
      <c r="R60" s="101">
        <v>764</v>
      </c>
      <c r="S60" s="97">
        <v>2585</v>
      </c>
      <c r="T60" s="100">
        <v>15980</v>
      </c>
    </row>
    <row r="61" spans="1:20" ht="26.25" x14ac:dyDescent="0.25">
      <c r="A61" s="96" t="s">
        <v>214</v>
      </c>
      <c r="B61" s="96" t="s">
        <v>91</v>
      </c>
      <c r="C61" s="97">
        <v>12415</v>
      </c>
      <c r="D61" s="97">
        <v>22467</v>
      </c>
      <c r="E61" s="97">
        <v>10676</v>
      </c>
      <c r="F61" s="97">
        <v>2030</v>
      </c>
      <c r="G61" s="97">
        <v>49131</v>
      </c>
      <c r="H61" s="98">
        <v>96719</v>
      </c>
      <c r="I61" s="97">
        <v>13563</v>
      </c>
      <c r="J61" s="97">
        <v>23774</v>
      </c>
      <c r="K61" s="97">
        <v>12043</v>
      </c>
      <c r="L61" s="97">
        <v>2177</v>
      </c>
      <c r="M61" s="97">
        <v>52793</v>
      </c>
      <c r="N61" s="99">
        <v>104350</v>
      </c>
      <c r="O61" s="97">
        <v>25978</v>
      </c>
      <c r="P61" s="97">
        <v>46241</v>
      </c>
      <c r="Q61" s="97">
        <v>22719</v>
      </c>
      <c r="R61" s="97">
        <v>4207</v>
      </c>
      <c r="S61" s="97">
        <v>101924</v>
      </c>
      <c r="T61" s="100">
        <v>201069</v>
      </c>
    </row>
    <row r="62" spans="1:20" ht="26.25" x14ac:dyDescent="0.25">
      <c r="A62" s="96" t="s">
        <v>215</v>
      </c>
      <c r="B62" s="96" t="s">
        <v>92</v>
      </c>
      <c r="C62" s="97">
        <v>53559</v>
      </c>
      <c r="D62" s="97">
        <v>13956</v>
      </c>
      <c r="E62" s="97">
        <v>6235</v>
      </c>
      <c r="F62" s="97">
        <v>3970</v>
      </c>
      <c r="G62" s="97">
        <v>16420</v>
      </c>
      <c r="H62" s="98">
        <v>94140</v>
      </c>
      <c r="I62" s="97">
        <v>24174</v>
      </c>
      <c r="J62" s="97">
        <v>6222</v>
      </c>
      <c r="K62" s="97">
        <v>2864</v>
      </c>
      <c r="L62" s="97">
        <v>1817</v>
      </c>
      <c r="M62" s="97">
        <v>7387</v>
      </c>
      <c r="N62" s="99">
        <v>42464</v>
      </c>
      <c r="O62" s="97">
        <v>77733</v>
      </c>
      <c r="P62" s="97">
        <v>20178</v>
      </c>
      <c r="Q62" s="97">
        <v>9099</v>
      </c>
      <c r="R62" s="97">
        <v>5787</v>
      </c>
      <c r="S62" s="97">
        <v>23807</v>
      </c>
      <c r="T62" s="100">
        <v>136604</v>
      </c>
    </row>
    <row r="63" spans="1:20" x14ac:dyDescent="0.25">
      <c r="A63" s="96" t="s">
        <v>216</v>
      </c>
      <c r="B63" s="96" t="s">
        <v>93</v>
      </c>
      <c r="C63" s="97">
        <v>1052</v>
      </c>
      <c r="D63" s="101">
        <v>201</v>
      </c>
      <c r="E63" s="101">
        <v>118</v>
      </c>
      <c r="F63" s="101">
        <v>313</v>
      </c>
      <c r="G63" s="101">
        <v>111</v>
      </c>
      <c r="H63" s="98">
        <v>1795</v>
      </c>
      <c r="I63" s="101">
        <v>887</v>
      </c>
      <c r="J63" s="101">
        <v>164</v>
      </c>
      <c r="K63" s="101">
        <v>98</v>
      </c>
      <c r="L63" s="101">
        <v>262</v>
      </c>
      <c r="M63" s="101">
        <v>131</v>
      </c>
      <c r="N63" s="99">
        <v>1542</v>
      </c>
      <c r="O63" s="97">
        <v>1939</v>
      </c>
      <c r="P63" s="101">
        <v>365</v>
      </c>
      <c r="Q63" s="101">
        <v>216</v>
      </c>
      <c r="R63" s="101">
        <v>575</v>
      </c>
      <c r="S63" s="101">
        <v>242</v>
      </c>
      <c r="T63" s="100">
        <v>3337</v>
      </c>
    </row>
    <row r="64" spans="1:20" ht="39" x14ac:dyDescent="0.25">
      <c r="A64" s="96" t="s">
        <v>217</v>
      </c>
      <c r="B64" s="96" t="s">
        <v>46</v>
      </c>
      <c r="C64" s="97">
        <v>4917</v>
      </c>
      <c r="D64" s="97">
        <v>111305</v>
      </c>
      <c r="E64" s="97">
        <v>101455</v>
      </c>
      <c r="F64" s="101">
        <v>442</v>
      </c>
      <c r="G64" s="97">
        <v>74716</v>
      </c>
      <c r="H64" s="98">
        <v>292835</v>
      </c>
      <c r="I64" s="97">
        <v>23158</v>
      </c>
      <c r="J64" s="97">
        <v>519957</v>
      </c>
      <c r="K64" s="97">
        <v>480111</v>
      </c>
      <c r="L64" s="97">
        <v>3713</v>
      </c>
      <c r="M64" s="97">
        <v>352820</v>
      </c>
      <c r="N64" s="99">
        <v>1379759</v>
      </c>
      <c r="O64" s="97">
        <v>28075</v>
      </c>
      <c r="P64" s="97">
        <v>631262</v>
      </c>
      <c r="Q64" s="97">
        <v>581566</v>
      </c>
      <c r="R64" s="97">
        <v>4155</v>
      </c>
      <c r="S64" s="97">
        <v>427536</v>
      </c>
      <c r="T64" s="100">
        <v>1672594</v>
      </c>
    </row>
    <row r="65" spans="1:20" ht="39" x14ac:dyDescent="0.25">
      <c r="A65" s="96" t="s">
        <v>218</v>
      </c>
      <c r="B65" s="96" t="s">
        <v>51</v>
      </c>
      <c r="C65" s="97">
        <v>331483</v>
      </c>
      <c r="D65" s="97">
        <v>425886</v>
      </c>
      <c r="E65" s="97">
        <v>14281</v>
      </c>
      <c r="F65" s="97">
        <v>542100</v>
      </c>
      <c r="G65" s="97">
        <v>62254</v>
      </c>
      <c r="H65" s="98">
        <v>1376004</v>
      </c>
      <c r="I65" s="97">
        <v>723114</v>
      </c>
      <c r="J65" s="97">
        <v>922693</v>
      </c>
      <c r="K65" s="97">
        <v>30297</v>
      </c>
      <c r="L65" s="97">
        <v>1182175</v>
      </c>
      <c r="M65" s="97">
        <v>136019</v>
      </c>
      <c r="N65" s="99">
        <v>2994298</v>
      </c>
      <c r="O65" s="97">
        <v>1054597</v>
      </c>
      <c r="P65" s="97">
        <v>1348579</v>
      </c>
      <c r="Q65" s="97">
        <v>44578</v>
      </c>
      <c r="R65" s="97">
        <v>1724275</v>
      </c>
      <c r="S65" s="97">
        <v>198273</v>
      </c>
      <c r="T65" s="100">
        <v>4370302</v>
      </c>
    </row>
    <row r="66" spans="1:20" s="103" customFormat="1" ht="12.75" x14ac:dyDescent="0.2">
      <c r="A66" s="304"/>
      <c r="B66" s="304"/>
      <c r="C66" s="102">
        <v>3667135</v>
      </c>
      <c r="D66" s="102">
        <v>3115461</v>
      </c>
      <c r="E66" s="102">
        <v>1074083</v>
      </c>
      <c r="F66" s="102">
        <v>1931592</v>
      </c>
      <c r="G66" s="102">
        <v>3045794</v>
      </c>
      <c r="H66" s="98">
        <v>12834065</v>
      </c>
      <c r="I66" s="102">
        <v>15909941</v>
      </c>
      <c r="J66" s="102">
        <v>11201583</v>
      </c>
      <c r="K66" s="102">
        <v>5201501</v>
      </c>
      <c r="L66" s="102">
        <v>6176825</v>
      </c>
      <c r="M66" s="102">
        <v>12185655</v>
      </c>
      <c r="N66" s="99">
        <v>50675505</v>
      </c>
      <c r="O66" s="102">
        <v>19577076</v>
      </c>
      <c r="P66" s="102">
        <v>14317044</v>
      </c>
      <c r="Q66" s="102">
        <v>6275584</v>
      </c>
      <c r="R66" s="102">
        <v>8108417</v>
      </c>
      <c r="S66" s="102">
        <v>15231449</v>
      </c>
      <c r="T66" s="100">
        <v>63509570</v>
      </c>
    </row>
  </sheetData>
  <mergeCells count="11">
    <mergeCell ref="A66:B66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58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96" zoomScaleNormal="75" zoomScaleSheetLayoutView="96" workbookViewId="0">
      <pane xSplit="2" ySplit="5" topLeftCell="C60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7" style="24" bestFit="1" customWidth="1"/>
    <col min="2" max="2" width="33" customWidth="1"/>
    <col min="3" max="3" width="15.28515625" customWidth="1"/>
    <col min="4" max="4" width="15.7109375" customWidth="1"/>
    <col min="5" max="5" width="12.5703125" customWidth="1"/>
    <col min="6" max="7" width="11.28515625" customWidth="1"/>
    <col min="8" max="8" width="12.5703125" customWidth="1"/>
    <col min="9" max="9" width="11.28515625" customWidth="1"/>
    <col min="10" max="10" width="12.7109375" style="34" customWidth="1"/>
    <col min="11" max="11" width="16.140625" style="34" customWidth="1"/>
    <col min="12" max="12" width="14.7109375" style="34" customWidth="1"/>
  </cols>
  <sheetData>
    <row r="1" spans="1:14" ht="53.25" customHeight="1" x14ac:dyDescent="0.25">
      <c r="A1" s="32"/>
      <c r="B1" s="67"/>
      <c r="C1" s="68"/>
      <c r="D1" s="69"/>
      <c r="E1" s="70"/>
      <c r="F1" s="70"/>
      <c r="G1" s="70"/>
      <c r="H1" s="70"/>
      <c r="I1" s="327" t="s">
        <v>244</v>
      </c>
      <c r="J1" s="327"/>
      <c r="K1" s="327"/>
      <c r="L1" s="327"/>
    </row>
    <row r="2" spans="1:14" s="71" customFormat="1" ht="34.5" customHeight="1" x14ac:dyDescent="0.25">
      <c r="A2" s="328" t="s">
        <v>122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</row>
    <row r="3" spans="1:14" s="216" customFormat="1" ht="98.25" customHeight="1" x14ac:dyDescent="0.2">
      <c r="A3" s="329" t="s">
        <v>96</v>
      </c>
      <c r="B3" s="214"/>
      <c r="C3" s="215" t="s">
        <v>123</v>
      </c>
      <c r="D3" s="215" t="s">
        <v>124</v>
      </c>
      <c r="E3" s="215" t="s">
        <v>125</v>
      </c>
      <c r="F3" s="215" t="s">
        <v>126</v>
      </c>
      <c r="G3" s="215" t="s">
        <v>127</v>
      </c>
      <c r="H3" s="215" t="s">
        <v>128</v>
      </c>
      <c r="I3" s="215" t="s">
        <v>129</v>
      </c>
      <c r="J3" s="330" t="s">
        <v>130</v>
      </c>
      <c r="K3" s="331" t="s">
        <v>131</v>
      </c>
      <c r="L3" s="330" t="s">
        <v>132</v>
      </c>
    </row>
    <row r="4" spans="1:14" s="216" customFormat="1" ht="12.75" customHeight="1" x14ac:dyDescent="0.2">
      <c r="A4" s="329"/>
      <c r="B4" s="214" t="s">
        <v>133</v>
      </c>
      <c r="C4" s="215">
        <v>5</v>
      </c>
      <c r="D4" s="215">
        <v>5</v>
      </c>
      <c r="E4" s="215">
        <v>5</v>
      </c>
      <c r="F4" s="215">
        <v>2.5</v>
      </c>
      <c r="G4" s="215">
        <v>2.5</v>
      </c>
      <c r="H4" s="215">
        <v>2.5</v>
      </c>
      <c r="I4" s="215">
        <v>2.5</v>
      </c>
      <c r="J4" s="330"/>
      <c r="K4" s="332"/>
      <c r="L4" s="330"/>
    </row>
    <row r="5" spans="1:14" s="216" customFormat="1" ht="24.75" customHeight="1" x14ac:dyDescent="0.2">
      <c r="A5" s="329"/>
      <c r="B5" s="217" t="s">
        <v>97</v>
      </c>
      <c r="C5" s="218" t="s">
        <v>134</v>
      </c>
      <c r="D5" s="218" t="s">
        <v>135</v>
      </c>
      <c r="E5" s="218" t="s">
        <v>134</v>
      </c>
      <c r="F5" s="218" t="s">
        <v>134</v>
      </c>
      <c r="G5" s="218" t="s">
        <v>134</v>
      </c>
      <c r="H5" s="218" t="s">
        <v>134</v>
      </c>
      <c r="I5" s="218" t="s">
        <v>134</v>
      </c>
      <c r="J5" s="330"/>
      <c r="K5" s="333"/>
      <c r="L5" s="330"/>
    </row>
    <row r="6" spans="1:14" x14ac:dyDescent="0.25">
      <c r="A6" s="72">
        <f>[2]ПН!A7</f>
        <v>560002</v>
      </c>
      <c r="B6" s="73" t="str">
        <f>[2]ПН!B7</f>
        <v>ОРЕНБУРГ ОБЛАСТНАЯ КБ  № 2</v>
      </c>
      <c r="C6" s="74">
        <v>5</v>
      </c>
      <c r="D6" s="75">
        <v>3.92</v>
      </c>
      <c r="E6" s="75">
        <v>4.59</v>
      </c>
      <c r="F6" s="75">
        <v>1.06</v>
      </c>
      <c r="G6" s="75">
        <v>1.56</v>
      </c>
      <c r="H6" s="75">
        <v>2.5</v>
      </c>
      <c r="I6" s="75">
        <v>0.76</v>
      </c>
      <c r="J6" s="76">
        <v>19.39</v>
      </c>
      <c r="K6" s="77">
        <v>25</v>
      </c>
      <c r="L6" s="75">
        <v>77.56</v>
      </c>
      <c r="M6" s="78"/>
      <c r="N6" s="79"/>
    </row>
    <row r="7" spans="1:14" ht="26.25" x14ac:dyDescent="0.25">
      <c r="A7" s="72">
        <f>[2]ПН!A8</f>
        <v>560014</v>
      </c>
      <c r="B7" s="73" t="str">
        <f>[2]ПН!B8</f>
        <v>ОРЕНБУРГ ФГБОУ ВО ОРГМУ МИНЗДРАВА</v>
      </c>
      <c r="C7" s="74">
        <v>4.83</v>
      </c>
      <c r="D7" s="75">
        <v>5</v>
      </c>
      <c r="E7" s="75">
        <v>3.28</v>
      </c>
      <c r="F7" s="75">
        <v>0.57999999999999996</v>
      </c>
      <c r="G7" s="75">
        <v>2.5</v>
      </c>
      <c r="H7" s="75">
        <v>2.5</v>
      </c>
      <c r="I7" s="75">
        <v>0</v>
      </c>
      <c r="J7" s="76">
        <v>18.690000000000001</v>
      </c>
      <c r="K7" s="77">
        <v>24.91</v>
      </c>
      <c r="L7" s="75">
        <v>75.03</v>
      </c>
      <c r="M7" s="78"/>
      <c r="N7" s="79"/>
    </row>
    <row r="8" spans="1:14" x14ac:dyDescent="0.25">
      <c r="A8" s="72">
        <f>[2]ПН!A9</f>
        <v>560017</v>
      </c>
      <c r="B8" s="73" t="str">
        <f>[2]ПН!B9</f>
        <v>ОРЕНБУРГ ГБУЗ ГКБ №1</v>
      </c>
      <c r="C8" s="74">
        <v>5</v>
      </c>
      <c r="D8" s="75">
        <v>5</v>
      </c>
      <c r="E8" s="75">
        <v>5</v>
      </c>
      <c r="F8" s="75">
        <v>1.57</v>
      </c>
      <c r="G8" s="75">
        <v>2.2799999999999998</v>
      </c>
      <c r="H8" s="75">
        <v>2.5</v>
      </c>
      <c r="I8" s="75">
        <v>1.66</v>
      </c>
      <c r="J8" s="76">
        <v>23.02</v>
      </c>
      <c r="K8" s="77">
        <v>25</v>
      </c>
      <c r="L8" s="75">
        <v>92.06</v>
      </c>
      <c r="M8" s="78"/>
      <c r="N8" s="79"/>
    </row>
    <row r="9" spans="1:14" x14ac:dyDescent="0.25">
      <c r="A9" s="72">
        <f>[2]ПН!A10</f>
        <v>560019</v>
      </c>
      <c r="B9" s="73" t="str">
        <f>[2]ПН!B10</f>
        <v>ОРЕНБУРГ ГАУЗ ГКБ  №3</v>
      </c>
      <c r="C9" s="74">
        <v>4.4000000000000004</v>
      </c>
      <c r="D9" s="75">
        <v>5</v>
      </c>
      <c r="E9" s="75">
        <v>4.24</v>
      </c>
      <c r="F9" s="75">
        <v>1.37</v>
      </c>
      <c r="G9" s="75">
        <v>1.64</v>
      </c>
      <c r="H9" s="75">
        <v>2.5</v>
      </c>
      <c r="I9" s="75">
        <v>1.55</v>
      </c>
      <c r="J9" s="76">
        <v>20.69</v>
      </c>
      <c r="K9" s="77">
        <v>24.89</v>
      </c>
      <c r="L9" s="75">
        <v>83.12</v>
      </c>
      <c r="M9" s="78"/>
      <c r="N9" s="79"/>
    </row>
    <row r="10" spans="1:14" x14ac:dyDescent="0.25">
      <c r="A10" s="72">
        <f>[2]ПН!A11</f>
        <v>560021</v>
      </c>
      <c r="B10" s="73" t="str">
        <f>[2]ПН!B11</f>
        <v>ОРЕНБУРГ ГБУЗ ГКБ № 5</v>
      </c>
      <c r="C10" s="74">
        <v>5</v>
      </c>
      <c r="D10" s="75">
        <v>5</v>
      </c>
      <c r="E10" s="75">
        <v>4.8899999999999997</v>
      </c>
      <c r="F10" s="75">
        <v>1.81</v>
      </c>
      <c r="G10" s="75">
        <v>0.86</v>
      </c>
      <c r="H10" s="75">
        <v>2.5</v>
      </c>
      <c r="I10" s="75">
        <v>1.06</v>
      </c>
      <c r="J10" s="76">
        <v>21.11</v>
      </c>
      <c r="K10" s="77">
        <v>23.97</v>
      </c>
      <c r="L10" s="75">
        <v>88.07</v>
      </c>
      <c r="M10" s="78"/>
      <c r="N10" s="79"/>
    </row>
    <row r="11" spans="1:14" x14ac:dyDescent="0.25">
      <c r="A11" s="72">
        <f>[2]ПН!A12</f>
        <v>560022</v>
      </c>
      <c r="B11" s="73" t="str">
        <f>[2]ПН!B12</f>
        <v>ОРЕНБУРГ ГАУЗ ГКБ  №6</v>
      </c>
      <c r="C11" s="74">
        <v>4.6500000000000004</v>
      </c>
      <c r="D11" s="75">
        <v>4.6100000000000003</v>
      </c>
      <c r="E11" s="75">
        <v>3.86</v>
      </c>
      <c r="F11" s="75">
        <v>1.36</v>
      </c>
      <c r="G11" s="75">
        <v>0.98</v>
      </c>
      <c r="H11" s="75">
        <v>2.5</v>
      </c>
      <c r="I11" s="75">
        <v>1.49</v>
      </c>
      <c r="J11" s="76">
        <v>19.45</v>
      </c>
      <c r="K11" s="77">
        <v>24.35</v>
      </c>
      <c r="L11" s="75">
        <v>79.87</v>
      </c>
      <c r="M11" s="78"/>
      <c r="N11" s="79"/>
    </row>
    <row r="12" spans="1:14" x14ac:dyDescent="0.25">
      <c r="A12" s="72">
        <f>[2]ПН!A13</f>
        <v>560024</v>
      </c>
      <c r="B12" s="73" t="str">
        <f>[2]ПН!B13</f>
        <v>ОРЕНБУРГ ГАУЗ ДГКБ</v>
      </c>
      <c r="C12" s="74">
        <v>4.9800000000000004</v>
      </c>
      <c r="D12" s="75">
        <v>4.96</v>
      </c>
      <c r="E12" s="75">
        <v>4.67</v>
      </c>
      <c r="F12" s="75">
        <v>2.39</v>
      </c>
      <c r="G12" s="75">
        <v>2.2000000000000002</v>
      </c>
      <c r="H12" s="75">
        <v>2.5</v>
      </c>
      <c r="I12" s="75">
        <v>0</v>
      </c>
      <c r="J12" s="76">
        <v>21.7</v>
      </c>
      <c r="K12" s="77">
        <v>22.58</v>
      </c>
      <c r="L12" s="75">
        <v>96.08</v>
      </c>
      <c r="M12" s="78"/>
      <c r="N12" s="79"/>
    </row>
    <row r="13" spans="1:14" ht="26.25" x14ac:dyDescent="0.25">
      <c r="A13" s="72">
        <f>[2]ПН!A14</f>
        <v>560026</v>
      </c>
      <c r="B13" s="73" t="str">
        <f>[2]ПН!B14</f>
        <v>ОРЕНБУРГ ГАУЗ ГКБ ИМ. ПИРОГОВА Н.И.</v>
      </c>
      <c r="C13" s="74">
        <v>4.37</v>
      </c>
      <c r="D13" s="75">
        <v>5</v>
      </c>
      <c r="E13" s="75">
        <v>4.6399999999999997</v>
      </c>
      <c r="F13" s="75">
        <v>1.18</v>
      </c>
      <c r="G13" s="75">
        <v>1.17</v>
      </c>
      <c r="H13" s="75">
        <v>2.5</v>
      </c>
      <c r="I13" s="75">
        <v>1.36</v>
      </c>
      <c r="J13" s="76">
        <v>20.23</v>
      </c>
      <c r="K13" s="77">
        <v>24.58</v>
      </c>
      <c r="L13" s="75">
        <v>82.29</v>
      </c>
      <c r="M13" s="78"/>
      <c r="N13" s="79"/>
    </row>
    <row r="14" spans="1:14" x14ac:dyDescent="0.25">
      <c r="A14" s="72">
        <f>[2]ПН!A15</f>
        <v>560032</v>
      </c>
      <c r="B14" s="73" t="str">
        <f>[2]ПН!B15</f>
        <v>ОРСКАЯ ГАУЗ ГБ № 2</v>
      </c>
      <c r="C14" s="74">
        <v>3.89</v>
      </c>
      <c r="D14" s="75">
        <v>5</v>
      </c>
      <c r="E14" s="75">
        <v>3.43</v>
      </c>
      <c r="F14" s="75">
        <v>1.03</v>
      </c>
      <c r="G14" s="75">
        <v>2.25</v>
      </c>
      <c r="H14" s="75">
        <v>2.5</v>
      </c>
      <c r="I14" s="75">
        <v>0.81</v>
      </c>
      <c r="J14" s="76">
        <v>18.920000000000002</v>
      </c>
      <c r="K14" s="77">
        <v>25</v>
      </c>
      <c r="L14" s="75">
        <v>75.66</v>
      </c>
      <c r="M14" s="78"/>
      <c r="N14" s="79"/>
    </row>
    <row r="15" spans="1:14" x14ac:dyDescent="0.25">
      <c r="A15" s="72">
        <f>[2]ПН!A16</f>
        <v>560033</v>
      </c>
      <c r="B15" s="73" t="str">
        <f>[2]ПН!B16</f>
        <v>ОРСКАЯ ГАУЗ ГБ № 3</v>
      </c>
      <c r="C15" s="74">
        <v>5</v>
      </c>
      <c r="D15" s="75">
        <v>5</v>
      </c>
      <c r="E15" s="75">
        <v>4.99</v>
      </c>
      <c r="F15" s="75">
        <v>2.5</v>
      </c>
      <c r="G15" s="75">
        <v>2.5</v>
      </c>
      <c r="H15" s="75">
        <v>2.5</v>
      </c>
      <c r="I15" s="75">
        <v>1.3</v>
      </c>
      <c r="J15" s="76">
        <v>23.78</v>
      </c>
      <c r="K15" s="77">
        <v>25</v>
      </c>
      <c r="L15" s="75">
        <v>95.13</v>
      </c>
      <c r="M15" s="78"/>
      <c r="N15" s="79"/>
    </row>
    <row r="16" spans="1:14" x14ac:dyDescent="0.25">
      <c r="A16" s="72">
        <f>[2]ПН!A17</f>
        <v>560034</v>
      </c>
      <c r="B16" s="73" t="str">
        <f>[2]ПН!B17</f>
        <v>ОРСКАЯ ГАУЗ ГБ № 4</v>
      </c>
      <c r="C16" s="74">
        <v>5</v>
      </c>
      <c r="D16" s="75">
        <v>5</v>
      </c>
      <c r="E16" s="75">
        <v>4.66</v>
      </c>
      <c r="F16" s="75">
        <v>1.69</v>
      </c>
      <c r="G16" s="75">
        <v>2.5</v>
      </c>
      <c r="H16" s="75">
        <v>2.5</v>
      </c>
      <c r="I16" s="75">
        <v>0.62</v>
      </c>
      <c r="J16" s="76">
        <v>21.97</v>
      </c>
      <c r="K16" s="77">
        <v>25</v>
      </c>
      <c r="L16" s="75">
        <v>87.87</v>
      </c>
      <c r="M16" s="78"/>
      <c r="N16" s="79"/>
    </row>
    <row r="17" spans="1:14" ht="15.75" customHeight="1" x14ac:dyDescent="0.25">
      <c r="A17" s="72">
        <f>[2]ПН!A18</f>
        <v>560035</v>
      </c>
      <c r="B17" s="73" t="str">
        <f>[2]ПН!B18</f>
        <v>ОРСКАЯ ГАУЗ ГБ № 5</v>
      </c>
      <c r="C17" s="74">
        <v>4.78</v>
      </c>
      <c r="D17" s="75">
        <v>5</v>
      </c>
      <c r="E17" s="75">
        <v>4.75</v>
      </c>
      <c r="F17" s="75">
        <v>0.48</v>
      </c>
      <c r="G17" s="75">
        <v>2.5</v>
      </c>
      <c r="H17" s="75">
        <v>2.5</v>
      </c>
      <c r="I17" s="75">
        <v>0</v>
      </c>
      <c r="J17" s="76">
        <v>20.010000000000002</v>
      </c>
      <c r="K17" s="77">
        <v>22.63</v>
      </c>
      <c r="L17" s="75">
        <v>88.43</v>
      </c>
      <c r="M17" s="78"/>
      <c r="N17" s="79"/>
    </row>
    <row r="18" spans="1:14" x14ac:dyDescent="0.25">
      <c r="A18" s="72">
        <f>[2]ПН!A19</f>
        <v>560036</v>
      </c>
      <c r="B18" s="73" t="str">
        <f>[2]ПН!B19</f>
        <v>ОРСКАЯ ГАУЗ ГБ № 1</v>
      </c>
      <c r="C18" s="74">
        <v>3.3</v>
      </c>
      <c r="D18" s="75">
        <v>5</v>
      </c>
      <c r="E18" s="75">
        <v>4.59</v>
      </c>
      <c r="F18" s="75">
        <v>0.93</v>
      </c>
      <c r="G18" s="75">
        <v>2.5</v>
      </c>
      <c r="H18" s="75">
        <v>2.5</v>
      </c>
      <c r="I18" s="75">
        <v>0.62</v>
      </c>
      <c r="J18" s="76">
        <v>19.440000000000001</v>
      </c>
      <c r="K18" s="77">
        <v>24.53</v>
      </c>
      <c r="L18" s="75">
        <v>79.23</v>
      </c>
      <c r="M18" s="78"/>
      <c r="N18" s="79"/>
    </row>
    <row r="19" spans="1:14" x14ac:dyDescent="0.25">
      <c r="A19" s="72">
        <f>[2]ПН!A20</f>
        <v>560041</v>
      </c>
      <c r="B19" s="73" t="str">
        <f>[2]ПН!B20</f>
        <v>НОВОТРОИЦКАЯ ГАУЗ ДГБ</v>
      </c>
      <c r="C19" s="74">
        <v>4.9000000000000004</v>
      </c>
      <c r="D19" s="75">
        <v>4.97</v>
      </c>
      <c r="E19" s="75">
        <v>4.51</v>
      </c>
      <c r="F19" s="75">
        <v>1.69</v>
      </c>
      <c r="G19" s="75">
        <v>2.5</v>
      </c>
      <c r="H19" s="75">
        <v>2.5</v>
      </c>
      <c r="I19" s="75">
        <v>0</v>
      </c>
      <c r="J19" s="76">
        <v>21.07</v>
      </c>
      <c r="K19" s="77">
        <v>22.56</v>
      </c>
      <c r="L19" s="75">
        <v>93.41</v>
      </c>
      <c r="M19" s="78"/>
      <c r="N19" s="79"/>
    </row>
    <row r="20" spans="1:14" x14ac:dyDescent="0.25">
      <c r="A20" s="72">
        <f>[2]ПН!A21</f>
        <v>560043</v>
      </c>
      <c r="B20" s="73" t="str">
        <f>[2]ПН!B21</f>
        <v>МЕДНОГОРСКАЯ ГБ</v>
      </c>
      <c r="C20" s="74">
        <v>4.3</v>
      </c>
      <c r="D20" s="75">
        <v>5</v>
      </c>
      <c r="E20" s="75">
        <v>4.2</v>
      </c>
      <c r="F20" s="75">
        <v>0.82</v>
      </c>
      <c r="G20" s="75">
        <v>1.23</v>
      </c>
      <c r="H20" s="75">
        <v>2.16</v>
      </c>
      <c r="I20" s="75">
        <v>0.64</v>
      </c>
      <c r="J20" s="76">
        <v>18.34</v>
      </c>
      <c r="K20" s="77">
        <v>24.51</v>
      </c>
      <c r="L20" s="75">
        <v>74.86</v>
      </c>
      <c r="M20" s="78"/>
      <c r="N20" s="79"/>
    </row>
    <row r="21" spans="1:14" x14ac:dyDescent="0.25">
      <c r="A21" s="72">
        <f>[2]ПН!A22</f>
        <v>560045</v>
      </c>
      <c r="B21" s="73" t="str">
        <f>[2]ПН!B22</f>
        <v>БУГУРУСЛАНСКАЯ ГБ</v>
      </c>
      <c r="C21" s="74">
        <v>4.6100000000000003</v>
      </c>
      <c r="D21" s="75">
        <v>5</v>
      </c>
      <c r="E21" s="75">
        <v>3.91</v>
      </c>
      <c r="F21" s="75">
        <v>0.25</v>
      </c>
      <c r="G21" s="75">
        <v>1.01</v>
      </c>
      <c r="H21" s="75">
        <v>2.5</v>
      </c>
      <c r="I21" s="75">
        <v>0.27</v>
      </c>
      <c r="J21" s="76">
        <v>17.559999999999999</v>
      </c>
      <c r="K21" s="77">
        <v>24.43</v>
      </c>
      <c r="L21" s="75">
        <v>71.87</v>
      </c>
      <c r="M21" s="78"/>
      <c r="N21" s="79"/>
    </row>
    <row r="22" spans="1:14" x14ac:dyDescent="0.25">
      <c r="A22" s="72">
        <f>[2]ПН!A23</f>
        <v>560047</v>
      </c>
      <c r="B22" s="73" t="str">
        <f>[2]ПН!B23</f>
        <v>БУГУРУСЛАНСКАЯ РБ</v>
      </c>
      <c r="C22" s="74">
        <v>4.4800000000000004</v>
      </c>
      <c r="D22" s="75">
        <v>4.54</v>
      </c>
      <c r="E22" s="75">
        <v>3.98</v>
      </c>
      <c r="F22" s="75">
        <v>0.34</v>
      </c>
      <c r="G22" s="75">
        <v>2.5</v>
      </c>
      <c r="H22" s="75">
        <v>2.5</v>
      </c>
      <c r="I22" s="75">
        <v>0.28999999999999998</v>
      </c>
      <c r="J22" s="76">
        <v>18.64</v>
      </c>
      <c r="K22" s="77">
        <v>24.45</v>
      </c>
      <c r="L22" s="75">
        <v>76.23</v>
      </c>
      <c r="M22" s="78"/>
      <c r="N22" s="79"/>
    </row>
    <row r="23" spans="1:14" x14ac:dyDescent="0.25">
      <c r="A23" s="72">
        <f>[2]ПН!A24</f>
        <v>560052</v>
      </c>
      <c r="B23" s="73" t="str">
        <f>[2]ПН!B24</f>
        <v>АБДУЛИНСКАЯ ГБ</v>
      </c>
      <c r="C23" s="74">
        <v>4.83</v>
      </c>
      <c r="D23" s="75">
        <v>5</v>
      </c>
      <c r="E23" s="75">
        <v>4.04</v>
      </c>
      <c r="F23" s="75">
        <v>0.48</v>
      </c>
      <c r="G23" s="75">
        <v>0.59</v>
      </c>
      <c r="H23" s="75">
        <v>1.79</v>
      </c>
      <c r="I23" s="75">
        <v>1.35</v>
      </c>
      <c r="J23" s="76">
        <v>18.079999999999998</v>
      </c>
      <c r="K23" s="77">
        <v>24.41</v>
      </c>
      <c r="L23" s="75">
        <v>74.08</v>
      </c>
      <c r="M23" s="78"/>
      <c r="N23" s="79"/>
    </row>
    <row r="24" spans="1:14" x14ac:dyDescent="0.25">
      <c r="A24" s="72">
        <f>[2]ПН!A25</f>
        <v>560053</v>
      </c>
      <c r="B24" s="73" t="str">
        <f>[2]ПН!B25</f>
        <v>АДАМОВСКАЯ РБ</v>
      </c>
      <c r="C24" s="74">
        <v>3.58</v>
      </c>
      <c r="D24" s="75">
        <v>5</v>
      </c>
      <c r="E24" s="75">
        <v>4.8099999999999996</v>
      </c>
      <c r="F24" s="75">
        <v>0.24</v>
      </c>
      <c r="G24" s="75">
        <v>2.5</v>
      </c>
      <c r="H24" s="75">
        <v>2.5</v>
      </c>
      <c r="I24" s="75">
        <v>0.41</v>
      </c>
      <c r="J24" s="76">
        <v>19.03</v>
      </c>
      <c r="K24" s="77">
        <v>24.46</v>
      </c>
      <c r="L24" s="75">
        <v>77.81</v>
      </c>
      <c r="M24" s="78"/>
      <c r="N24" s="79"/>
    </row>
    <row r="25" spans="1:14" x14ac:dyDescent="0.25">
      <c r="A25" s="72">
        <f>[2]ПН!A26</f>
        <v>560054</v>
      </c>
      <c r="B25" s="73" t="str">
        <f>[2]ПН!B26</f>
        <v>АКБУЛАКСКАЯ РБ</v>
      </c>
      <c r="C25" s="74">
        <v>5</v>
      </c>
      <c r="D25" s="75">
        <v>5</v>
      </c>
      <c r="E25" s="75">
        <v>3.73</v>
      </c>
      <c r="F25" s="75">
        <v>1.1399999999999999</v>
      </c>
      <c r="G25" s="75">
        <v>2.5</v>
      </c>
      <c r="H25" s="75">
        <v>1.81</v>
      </c>
      <c r="I25" s="75">
        <v>0.62</v>
      </c>
      <c r="J25" s="76">
        <v>19.809999999999999</v>
      </c>
      <c r="K25" s="77">
        <v>24.37</v>
      </c>
      <c r="L25" s="75">
        <v>81.28</v>
      </c>
      <c r="M25" s="78"/>
      <c r="N25" s="79"/>
    </row>
    <row r="26" spans="1:14" x14ac:dyDescent="0.25">
      <c r="A26" s="72">
        <f>[2]ПН!A27</f>
        <v>560055</v>
      </c>
      <c r="B26" s="73" t="str">
        <f>[2]ПН!B27</f>
        <v>АЛЕКСАНДРОВСКАЯ РБ</v>
      </c>
      <c r="C26" s="74">
        <v>2.25</v>
      </c>
      <c r="D26" s="75">
        <v>5</v>
      </c>
      <c r="E26" s="75">
        <v>3.76</v>
      </c>
      <c r="F26" s="75">
        <v>0.31</v>
      </c>
      <c r="G26" s="75">
        <v>2.5</v>
      </c>
      <c r="H26" s="75">
        <v>1.63</v>
      </c>
      <c r="I26" s="75">
        <v>0.26</v>
      </c>
      <c r="J26" s="76">
        <v>15.71</v>
      </c>
      <c r="K26" s="77">
        <v>24.5</v>
      </c>
      <c r="L26" s="75">
        <v>64.099999999999994</v>
      </c>
      <c r="M26" s="78"/>
      <c r="N26" s="79"/>
    </row>
    <row r="27" spans="1:14" x14ac:dyDescent="0.25">
      <c r="A27" s="72">
        <f>[2]ПН!A28</f>
        <v>560056</v>
      </c>
      <c r="B27" s="73" t="str">
        <f>[2]ПН!B28</f>
        <v>АСЕКЕЕВСКАЯ РБ</v>
      </c>
      <c r="C27" s="74">
        <v>3.76</v>
      </c>
      <c r="D27" s="75">
        <v>5</v>
      </c>
      <c r="E27" s="75">
        <v>4.49</v>
      </c>
      <c r="F27" s="75">
        <v>0.51</v>
      </c>
      <c r="G27" s="75">
        <v>2.5</v>
      </c>
      <c r="H27" s="75">
        <v>2.13</v>
      </c>
      <c r="I27" s="75">
        <v>0</v>
      </c>
      <c r="J27" s="76">
        <v>18.39</v>
      </c>
      <c r="K27" s="77">
        <v>24.55</v>
      </c>
      <c r="L27" s="75">
        <v>74.930000000000007</v>
      </c>
      <c r="M27" s="78"/>
      <c r="N27" s="79"/>
    </row>
    <row r="28" spans="1:14" x14ac:dyDescent="0.25">
      <c r="A28" s="72">
        <f>[2]ПН!A29</f>
        <v>560057</v>
      </c>
      <c r="B28" s="73" t="str">
        <f>[2]ПН!B29</f>
        <v>БЕЛЯЕВСКАЯ РБ</v>
      </c>
      <c r="C28" s="74">
        <v>5</v>
      </c>
      <c r="D28" s="75">
        <v>5</v>
      </c>
      <c r="E28" s="75">
        <v>4.74</v>
      </c>
      <c r="F28" s="75">
        <v>2.44</v>
      </c>
      <c r="G28" s="75">
        <v>2.0299999999999998</v>
      </c>
      <c r="H28" s="75">
        <v>0.6</v>
      </c>
      <c r="I28" s="75">
        <v>1.02</v>
      </c>
      <c r="J28" s="76">
        <v>20.83</v>
      </c>
      <c r="K28" s="77">
        <v>24.48</v>
      </c>
      <c r="L28" s="75">
        <v>85.1</v>
      </c>
      <c r="M28" s="78"/>
      <c r="N28" s="79"/>
    </row>
    <row r="29" spans="1:14" x14ac:dyDescent="0.25">
      <c r="A29" s="72">
        <f>[2]ПН!A30</f>
        <v>560058</v>
      </c>
      <c r="B29" s="73" t="str">
        <f>[2]ПН!B30</f>
        <v>ГАЙСКАЯ ГБ</v>
      </c>
      <c r="C29" s="74">
        <v>4.3</v>
      </c>
      <c r="D29" s="75">
        <v>5</v>
      </c>
      <c r="E29" s="75">
        <v>4.32</v>
      </c>
      <c r="F29" s="75">
        <v>0.15</v>
      </c>
      <c r="G29" s="75">
        <v>2.5</v>
      </c>
      <c r="H29" s="75">
        <v>2.5</v>
      </c>
      <c r="I29" s="75">
        <v>0.1</v>
      </c>
      <c r="J29" s="76">
        <v>18.88</v>
      </c>
      <c r="K29" s="77">
        <v>24.45</v>
      </c>
      <c r="L29" s="75">
        <v>77.22</v>
      </c>
      <c r="M29" s="78"/>
      <c r="N29" s="79"/>
    </row>
    <row r="30" spans="1:14" x14ac:dyDescent="0.25">
      <c r="A30" s="72">
        <f>[2]ПН!A31</f>
        <v>560059</v>
      </c>
      <c r="B30" s="73" t="str">
        <f>[2]ПН!B31</f>
        <v>ГРАЧЕВСКАЯ РБ</v>
      </c>
      <c r="C30" s="74">
        <v>4.42</v>
      </c>
      <c r="D30" s="75">
        <v>5</v>
      </c>
      <c r="E30" s="75">
        <v>4.84</v>
      </c>
      <c r="F30" s="75">
        <v>2.11</v>
      </c>
      <c r="G30" s="75">
        <v>2.5</v>
      </c>
      <c r="H30" s="75">
        <v>0.56000000000000005</v>
      </c>
      <c r="I30" s="75">
        <v>1.63</v>
      </c>
      <c r="J30" s="76">
        <v>21.06</v>
      </c>
      <c r="K30" s="77">
        <v>24.51</v>
      </c>
      <c r="L30" s="75">
        <v>85.92</v>
      </c>
      <c r="M30" s="78"/>
      <c r="N30" s="79"/>
    </row>
    <row r="31" spans="1:14" x14ac:dyDescent="0.25">
      <c r="A31" s="72">
        <f>[2]ПН!A32</f>
        <v>560060</v>
      </c>
      <c r="B31" s="73" t="str">
        <f>[2]ПН!B32</f>
        <v>ДОМБАРОВСКАЯ РБ</v>
      </c>
      <c r="C31" s="74">
        <v>4.87</v>
      </c>
      <c r="D31" s="75">
        <v>5</v>
      </c>
      <c r="E31" s="75">
        <v>4.1100000000000003</v>
      </c>
      <c r="F31" s="75">
        <v>0.26</v>
      </c>
      <c r="G31" s="75">
        <v>2.5</v>
      </c>
      <c r="H31" s="75">
        <v>0.9</v>
      </c>
      <c r="I31" s="75">
        <v>0.86</v>
      </c>
      <c r="J31" s="76">
        <v>18.489999999999998</v>
      </c>
      <c r="K31" s="77">
        <v>24.46</v>
      </c>
      <c r="L31" s="75">
        <v>75.599999999999994</v>
      </c>
      <c r="M31" s="78"/>
      <c r="N31" s="79"/>
    </row>
    <row r="32" spans="1:14" x14ac:dyDescent="0.25">
      <c r="A32" s="72">
        <f>[2]ПН!A33</f>
        <v>560061</v>
      </c>
      <c r="B32" s="73" t="str">
        <f>[2]ПН!B33</f>
        <v>ИЛЕКСКАЯ РБ</v>
      </c>
      <c r="C32" s="74">
        <v>3.76</v>
      </c>
      <c r="D32" s="75">
        <v>5</v>
      </c>
      <c r="E32" s="75">
        <v>4</v>
      </c>
      <c r="F32" s="75">
        <v>0.25</v>
      </c>
      <c r="G32" s="75">
        <v>2.5</v>
      </c>
      <c r="H32" s="75">
        <v>1.54</v>
      </c>
      <c r="I32" s="75">
        <v>0.56000000000000005</v>
      </c>
      <c r="J32" s="76">
        <v>17.62</v>
      </c>
      <c r="K32" s="77">
        <v>24.43</v>
      </c>
      <c r="L32" s="75">
        <v>72.11</v>
      </c>
      <c r="M32" s="78"/>
      <c r="N32" s="79"/>
    </row>
    <row r="33" spans="1:14" x14ac:dyDescent="0.25">
      <c r="A33" s="72">
        <f>[2]ПН!A34</f>
        <v>560062</v>
      </c>
      <c r="B33" s="73" t="str">
        <f>[2]ПН!B34</f>
        <v>КВАРКЕНСКАЯ РБ</v>
      </c>
      <c r="C33" s="74">
        <v>2.38</v>
      </c>
      <c r="D33" s="75">
        <v>5</v>
      </c>
      <c r="E33" s="75">
        <v>3.78</v>
      </c>
      <c r="F33" s="75">
        <v>0.91</v>
      </c>
      <c r="G33" s="75">
        <v>1.58</v>
      </c>
      <c r="H33" s="75">
        <v>2.27</v>
      </c>
      <c r="I33" s="75">
        <v>0.12</v>
      </c>
      <c r="J33" s="76">
        <v>16.03</v>
      </c>
      <c r="K33" s="77">
        <v>24.48</v>
      </c>
      <c r="L33" s="75">
        <v>65.48</v>
      </c>
      <c r="M33" s="78"/>
      <c r="N33" s="79"/>
    </row>
    <row r="34" spans="1:14" x14ac:dyDescent="0.25">
      <c r="A34" s="72">
        <f>[2]ПН!A35</f>
        <v>560063</v>
      </c>
      <c r="B34" s="73" t="str">
        <f>[2]ПН!B35</f>
        <v>КРАСНОГВАРДЕЙСКАЯ РБ</v>
      </c>
      <c r="C34" s="74">
        <v>2.38</v>
      </c>
      <c r="D34" s="75">
        <v>5</v>
      </c>
      <c r="E34" s="75">
        <v>4.24</v>
      </c>
      <c r="F34" s="75">
        <v>0.42</v>
      </c>
      <c r="G34" s="75">
        <v>2.5</v>
      </c>
      <c r="H34" s="75">
        <v>2.21</v>
      </c>
      <c r="I34" s="75">
        <v>0.74</v>
      </c>
      <c r="J34" s="76">
        <v>17.48</v>
      </c>
      <c r="K34" s="77">
        <v>24.44</v>
      </c>
      <c r="L34" s="75">
        <v>71.52</v>
      </c>
      <c r="M34" s="78"/>
      <c r="N34" s="79"/>
    </row>
    <row r="35" spans="1:14" x14ac:dyDescent="0.25">
      <c r="A35" s="72">
        <f>[2]ПН!A36</f>
        <v>560064</v>
      </c>
      <c r="B35" s="73" t="str">
        <f>[2]ПН!B36</f>
        <v>КУВАНДЫКСКАЯ ГБ</v>
      </c>
      <c r="C35" s="74">
        <v>5</v>
      </c>
      <c r="D35" s="75">
        <v>5</v>
      </c>
      <c r="E35" s="75">
        <v>4.3099999999999996</v>
      </c>
      <c r="F35" s="75">
        <v>2.5</v>
      </c>
      <c r="G35" s="75">
        <v>1.41</v>
      </c>
      <c r="H35" s="75">
        <v>2.5</v>
      </c>
      <c r="I35" s="75">
        <v>1.48</v>
      </c>
      <c r="J35" s="76">
        <v>22.2</v>
      </c>
      <c r="K35" s="77">
        <v>24.45</v>
      </c>
      <c r="L35" s="75">
        <v>90.81</v>
      </c>
      <c r="M35" s="78"/>
      <c r="N35" s="79"/>
    </row>
    <row r="36" spans="1:14" x14ac:dyDescent="0.25">
      <c r="A36" s="72">
        <f>[2]ПН!A37</f>
        <v>560065</v>
      </c>
      <c r="B36" s="73" t="str">
        <f>[2]ПН!B37</f>
        <v>КУРМАНАЕВСКАЯ РБ</v>
      </c>
      <c r="C36" s="74">
        <v>5</v>
      </c>
      <c r="D36" s="75">
        <v>5</v>
      </c>
      <c r="E36" s="75">
        <v>4.62</v>
      </c>
      <c r="F36" s="75">
        <v>0.13</v>
      </c>
      <c r="G36" s="75">
        <v>2.5</v>
      </c>
      <c r="H36" s="75">
        <v>1.45</v>
      </c>
      <c r="I36" s="75">
        <v>0.47</v>
      </c>
      <c r="J36" s="76">
        <v>19.18</v>
      </c>
      <c r="K36" s="77">
        <v>24.52</v>
      </c>
      <c r="L36" s="75">
        <v>78.22</v>
      </c>
      <c r="M36" s="78"/>
      <c r="N36" s="79"/>
    </row>
    <row r="37" spans="1:14" x14ac:dyDescent="0.25">
      <c r="A37" s="72">
        <f>[2]ПН!A38</f>
        <v>560066</v>
      </c>
      <c r="B37" s="73" t="str">
        <f>[2]ПН!B38</f>
        <v>МАТВЕЕВСКАЯ РБ</v>
      </c>
      <c r="C37" s="74">
        <v>3.51</v>
      </c>
      <c r="D37" s="75">
        <v>4.68</v>
      </c>
      <c r="E37" s="75">
        <v>3.74</v>
      </c>
      <c r="F37" s="75">
        <v>0.6</v>
      </c>
      <c r="G37" s="75">
        <v>2.5</v>
      </c>
      <c r="H37" s="75">
        <v>1.32</v>
      </c>
      <c r="I37" s="75">
        <v>0.94</v>
      </c>
      <c r="J37" s="76">
        <v>17.28</v>
      </c>
      <c r="K37" s="77">
        <v>24.5</v>
      </c>
      <c r="L37" s="75">
        <v>70.540000000000006</v>
      </c>
      <c r="M37" s="78"/>
      <c r="N37" s="79"/>
    </row>
    <row r="38" spans="1:14" x14ac:dyDescent="0.25">
      <c r="A38" s="72">
        <f>[2]ПН!A39</f>
        <v>560067</v>
      </c>
      <c r="B38" s="73" t="str">
        <f>[2]ПН!B39</f>
        <v>НОВООРСКАЯ РБ</v>
      </c>
      <c r="C38" s="74">
        <v>3.14</v>
      </c>
      <c r="D38" s="75">
        <v>5</v>
      </c>
      <c r="E38" s="75">
        <v>4.51</v>
      </c>
      <c r="F38" s="75">
        <v>0.15</v>
      </c>
      <c r="G38" s="75">
        <v>2.5</v>
      </c>
      <c r="H38" s="75">
        <v>1.73</v>
      </c>
      <c r="I38" s="75">
        <v>0.33</v>
      </c>
      <c r="J38" s="76">
        <v>17.36</v>
      </c>
      <c r="K38" s="77">
        <v>24.41</v>
      </c>
      <c r="L38" s="75">
        <v>71.14</v>
      </c>
      <c r="M38" s="78"/>
      <c r="N38" s="79"/>
    </row>
    <row r="39" spans="1:14" x14ac:dyDescent="0.25">
      <c r="A39" s="72">
        <f>[2]ПН!A40</f>
        <v>560068</v>
      </c>
      <c r="B39" s="73" t="str">
        <f>[2]ПН!B40</f>
        <v>НОВОСЕРГИЕВСКАЯ РБ</v>
      </c>
      <c r="C39" s="74">
        <v>3.6</v>
      </c>
      <c r="D39" s="75">
        <v>5</v>
      </c>
      <c r="E39" s="75">
        <v>4.0599999999999996</v>
      </c>
      <c r="F39" s="75">
        <v>0.91</v>
      </c>
      <c r="G39" s="75">
        <v>2.5</v>
      </c>
      <c r="H39" s="75">
        <v>1.42</v>
      </c>
      <c r="I39" s="75">
        <v>0.6</v>
      </c>
      <c r="J39" s="76">
        <v>18.079999999999998</v>
      </c>
      <c r="K39" s="77">
        <v>24.44</v>
      </c>
      <c r="L39" s="75">
        <v>74</v>
      </c>
      <c r="M39" s="78"/>
      <c r="N39" s="79"/>
    </row>
    <row r="40" spans="1:14" x14ac:dyDescent="0.25">
      <c r="A40" s="72">
        <f>[2]ПН!A41</f>
        <v>560069</v>
      </c>
      <c r="B40" s="73" t="str">
        <f>[2]ПН!B41</f>
        <v>ОКТЯБРЬСКАЯ РБ</v>
      </c>
      <c r="C40" s="74">
        <v>4.97</v>
      </c>
      <c r="D40" s="75">
        <v>5</v>
      </c>
      <c r="E40" s="75">
        <v>4.34</v>
      </c>
      <c r="F40" s="75">
        <v>0.21</v>
      </c>
      <c r="G40" s="75">
        <v>2.5</v>
      </c>
      <c r="H40" s="75">
        <v>1.96</v>
      </c>
      <c r="I40" s="75">
        <v>0.49</v>
      </c>
      <c r="J40" s="76">
        <v>19.47</v>
      </c>
      <c r="K40" s="77">
        <v>24.45</v>
      </c>
      <c r="L40" s="75">
        <v>79.61</v>
      </c>
      <c r="M40" s="78"/>
      <c r="N40" s="79"/>
    </row>
    <row r="41" spans="1:14" x14ac:dyDescent="0.25">
      <c r="A41" s="72">
        <f>[2]ПН!A42</f>
        <v>560070</v>
      </c>
      <c r="B41" s="73" t="str">
        <f>[2]ПН!B42</f>
        <v>ОРЕНБУРГСКАЯ РБ</v>
      </c>
      <c r="C41" s="74">
        <v>5</v>
      </c>
      <c r="D41" s="75">
        <v>5</v>
      </c>
      <c r="E41" s="75">
        <v>4.91</v>
      </c>
      <c r="F41" s="75">
        <v>1.74</v>
      </c>
      <c r="G41" s="75">
        <v>2.5</v>
      </c>
      <c r="H41" s="75">
        <v>2.21</v>
      </c>
      <c r="I41" s="75">
        <v>1.06</v>
      </c>
      <c r="J41" s="76">
        <v>22.42</v>
      </c>
      <c r="K41" s="77">
        <v>24.39</v>
      </c>
      <c r="L41" s="75">
        <v>91.93</v>
      </c>
      <c r="M41" s="78"/>
      <c r="N41" s="79"/>
    </row>
    <row r="42" spans="1:14" x14ac:dyDescent="0.25">
      <c r="A42" s="72">
        <f>[2]ПН!A43</f>
        <v>560071</v>
      </c>
      <c r="B42" s="73" t="str">
        <f>[2]ПН!B43</f>
        <v>ПЕРВОМАЙСКАЯ РБ</v>
      </c>
      <c r="C42" s="74">
        <v>4.58</v>
      </c>
      <c r="D42" s="75">
        <v>5</v>
      </c>
      <c r="E42" s="75">
        <v>4.3099999999999996</v>
      </c>
      <c r="F42" s="75">
        <v>0.74</v>
      </c>
      <c r="G42" s="75">
        <v>2.5</v>
      </c>
      <c r="H42" s="75">
        <v>0.62</v>
      </c>
      <c r="I42" s="75">
        <v>0.42</v>
      </c>
      <c r="J42" s="76">
        <v>18.16</v>
      </c>
      <c r="K42" s="77">
        <v>24.38</v>
      </c>
      <c r="L42" s="75">
        <v>74.48</v>
      </c>
      <c r="M42" s="78"/>
      <c r="N42" s="79"/>
    </row>
    <row r="43" spans="1:14" x14ac:dyDescent="0.25">
      <c r="A43" s="72">
        <f>[2]ПН!A44</f>
        <v>560072</v>
      </c>
      <c r="B43" s="73" t="str">
        <f>[2]ПН!B44</f>
        <v>ПЕРЕВОЛОЦКАЯ РБ</v>
      </c>
      <c r="C43" s="74">
        <v>4.4800000000000004</v>
      </c>
      <c r="D43" s="75">
        <v>5</v>
      </c>
      <c r="E43" s="75">
        <v>4.66</v>
      </c>
      <c r="F43" s="75">
        <v>0.8</v>
      </c>
      <c r="G43" s="75">
        <v>2</v>
      </c>
      <c r="H43" s="75">
        <v>2.0099999999999998</v>
      </c>
      <c r="I43" s="75">
        <v>1.03</v>
      </c>
      <c r="J43" s="76">
        <v>19.97</v>
      </c>
      <c r="K43" s="77">
        <v>24.48</v>
      </c>
      <c r="L43" s="75">
        <v>81.599999999999994</v>
      </c>
      <c r="M43" s="78"/>
      <c r="N43" s="79"/>
    </row>
    <row r="44" spans="1:14" x14ac:dyDescent="0.25">
      <c r="A44" s="72">
        <f>[2]ПН!A45</f>
        <v>560073</v>
      </c>
      <c r="B44" s="73" t="str">
        <f>[2]ПН!B45</f>
        <v>ПОНОМАРЕВСКАЯ РБ</v>
      </c>
      <c r="C44" s="74">
        <v>5</v>
      </c>
      <c r="D44" s="75">
        <v>5</v>
      </c>
      <c r="E44" s="75">
        <v>4.97</v>
      </c>
      <c r="F44" s="75">
        <v>1.98</v>
      </c>
      <c r="G44" s="75">
        <v>2.5</v>
      </c>
      <c r="H44" s="75">
        <v>0.87</v>
      </c>
      <c r="I44" s="75">
        <v>1.6</v>
      </c>
      <c r="J44" s="76">
        <v>21.92</v>
      </c>
      <c r="K44" s="77">
        <v>24.59</v>
      </c>
      <c r="L44" s="75">
        <v>89.17</v>
      </c>
      <c r="M44" s="78"/>
      <c r="N44" s="79"/>
    </row>
    <row r="45" spans="1:14" x14ac:dyDescent="0.25">
      <c r="A45" s="72">
        <f>[2]ПН!A46</f>
        <v>560074</v>
      </c>
      <c r="B45" s="73" t="str">
        <f>[2]ПН!B46</f>
        <v>САКМАРСКАЯ  РБ</v>
      </c>
      <c r="C45" s="74">
        <v>4.79</v>
      </c>
      <c r="D45" s="75">
        <v>5</v>
      </c>
      <c r="E45" s="75">
        <v>4.16</v>
      </c>
      <c r="F45" s="75">
        <v>0.22</v>
      </c>
      <c r="G45" s="75">
        <v>2.5</v>
      </c>
      <c r="H45" s="75">
        <v>1.38</v>
      </c>
      <c r="I45" s="75">
        <v>0.65</v>
      </c>
      <c r="J45" s="76">
        <v>18.7</v>
      </c>
      <c r="K45" s="77">
        <v>24.4</v>
      </c>
      <c r="L45" s="75">
        <v>76.64</v>
      </c>
      <c r="M45" s="78"/>
      <c r="N45" s="79"/>
    </row>
    <row r="46" spans="1:14" x14ac:dyDescent="0.25">
      <c r="A46" s="72">
        <f>[2]ПН!A47</f>
        <v>560075</v>
      </c>
      <c r="B46" s="73" t="str">
        <f>[2]ПН!B47</f>
        <v>САРАКТАШСКАЯ РБ</v>
      </c>
      <c r="C46" s="74">
        <v>4.46</v>
      </c>
      <c r="D46" s="75">
        <v>4.41</v>
      </c>
      <c r="E46" s="75">
        <v>4.55</v>
      </c>
      <c r="F46" s="75">
        <v>2.34</v>
      </c>
      <c r="G46" s="75">
        <v>2.42</v>
      </c>
      <c r="H46" s="75">
        <v>2.0299999999999998</v>
      </c>
      <c r="I46" s="75">
        <v>1.17</v>
      </c>
      <c r="J46" s="76">
        <v>21.38</v>
      </c>
      <c r="K46" s="77">
        <v>24.43</v>
      </c>
      <c r="L46" s="75">
        <v>87.5</v>
      </c>
      <c r="M46" s="78"/>
      <c r="N46" s="79"/>
    </row>
    <row r="47" spans="1:14" x14ac:dyDescent="0.25">
      <c r="A47" s="72">
        <f>[2]ПН!A48</f>
        <v>560076</v>
      </c>
      <c r="B47" s="73" t="str">
        <f>[2]ПН!B48</f>
        <v>СВЕТЛИНСКАЯ РБ</v>
      </c>
      <c r="C47" s="74">
        <v>3.43</v>
      </c>
      <c r="D47" s="75">
        <v>5</v>
      </c>
      <c r="E47" s="75">
        <v>4.1100000000000003</v>
      </c>
      <c r="F47" s="75">
        <v>0.82</v>
      </c>
      <c r="G47" s="75">
        <v>2.5</v>
      </c>
      <c r="H47" s="75">
        <v>2.39</v>
      </c>
      <c r="I47" s="75">
        <v>0.63</v>
      </c>
      <c r="J47" s="76">
        <v>18.88</v>
      </c>
      <c r="K47" s="77">
        <v>24.48</v>
      </c>
      <c r="L47" s="75">
        <v>77.13</v>
      </c>
      <c r="M47" s="78"/>
      <c r="N47" s="79"/>
    </row>
    <row r="48" spans="1:14" x14ac:dyDescent="0.25">
      <c r="A48" s="72">
        <f>[2]ПН!A49</f>
        <v>560077</v>
      </c>
      <c r="B48" s="73" t="str">
        <f>[2]ПН!B49</f>
        <v>СЕВЕРНАЯ РБ</v>
      </c>
      <c r="C48" s="74">
        <v>3.67</v>
      </c>
      <c r="D48" s="75">
        <v>5</v>
      </c>
      <c r="E48" s="75">
        <v>3.71</v>
      </c>
      <c r="F48" s="75">
        <v>0.66</v>
      </c>
      <c r="G48" s="75">
        <v>2.5</v>
      </c>
      <c r="H48" s="75">
        <v>2.44</v>
      </c>
      <c r="I48" s="75">
        <v>1.04</v>
      </c>
      <c r="J48" s="76">
        <v>19.010000000000002</v>
      </c>
      <c r="K48" s="77">
        <v>24.59</v>
      </c>
      <c r="L48" s="75">
        <v>77.31</v>
      </c>
      <c r="M48" s="78"/>
      <c r="N48" s="79"/>
    </row>
    <row r="49" spans="1:14" x14ac:dyDescent="0.25">
      <c r="A49" s="72">
        <f>[2]ПН!A50</f>
        <v>560078</v>
      </c>
      <c r="B49" s="73" t="str">
        <f>[2]ПН!B50</f>
        <v>СОЛЬ-ИЛЕЦКАЯ ГБ</v>
      </c>
      <c r="C49" s="74">
        <v>3.2</v>
      </c>
      <c r="D49" s="75">
        <v>4.29</v>
      </c>
      <c r="E49" s="75">
        <v>3.78</v>
      </c>
      <c r="F49" s="75">
        <v>0.65</v>
      </c>
      <c r="G49" s="75">
        <v>1.49</v>
      </c>
      <c r="H49" s="75">
        <v>2.0299999999999998</v>
      </c>
      <c r="I49" s="75">
        <v>0.23</v>
      </c>
      <c r="J49" s="76">
        <v>15.68</v>
      </c>
      <c r="K49" s="77">
        <v>24.36</v>
      </c>
      <c r="L49" s="75">
        <v>64.39</v>
      </c>
      <c r="M49" s="78"/>
      <c r="N49" s="79"/>
    </row>
    <row r="50" spans="1:14" x14ac:dyDescent="0.25">
      <c r="A50" s="72">
        <f>[2]ПН!A51</f>
        <v>560079</v>
      </c>
      <c r="B50" s="73" t="str">
        <f>[2]ПН!B51</f>
        <v>СОРОЧИНСКАЯ ГБ</v>
      </c>
      <c r="C50" s="74">
        <v>5</v>
      </c>
      <c r="D50" s="75">
        <v>5</v>
      </c>
      <c r="E50" s="75">
        <v>4.47</v>
      </c>
      <c r="F50" s="75">
        <v>0.96</v>
      </c>
      <c r="G50" s="75">
        <v>2.39</v>
      </c>
      <c r="H50" s="75">
        <v>1.76</v>
      </c>
      <c r="I50" s="75">
        <v>1.18</v>
      </c>
      <c r="J50" s="76">
        <v>20.76</v>
      </c>
      <c r="K50" s="77">
        <v>24.44</v>
      </c>
      <c r="L50" s="75">
        <v>84.95</v>
      </c>
      <c r="M50" s="78"/>
      <c r="N50" s="79"/>
    </row>
    <row r="51" spans="1:14" x14ac:dyDescent="0.25">
      <c r="A51" s="72">
        <f>[2]ПН!A52</f>
        <v>560080</v>
      </c>
      <c r="B51" s="73" t="str">
        <f>[2]ПН!B52</f>
        <v>ТАШЛИНСКАЯ РБ</v>
      </c>
      <c r="C51" s="74">
        <v>2.81</v>
      </c>
      <c r="D51" s="75">
        <v>4.9000000000000004</v>
      </c>
      <c r="E51" s="75">
        <v>4.38</v>
      </c>
      <c r="F51" s="75">
        <v>0.14000000000000001</v>
      </c>
      <c r="G51" s="75">
        <v>2.5</v>
      </c>
      <c r="H51" s="75">
        <v>1.64</v>
      </c>
      <c r="I51" s="75">
        <v>0.61</v>
      </c>
      <c r="J51" s="76">
        <v>16.98</v>
      </c>
      <c r="K51" s="77">
        <v>24.43</v>
      </c>
      <c r="L51" s="75">
        <v>69.5</v>
      </c>
      <c r="M51" s="78"/>
      <c r="N51" s="79"/>
    </row>
    <row r="52" spans="1:14" x14ac:dyDescent="0.25">
      <c r="A52" s="72">
        <f>[2]ПН!A53</f>
        <v>560081</v>
      </c>
      <c r="B52" s="73" t="str">
        <f>[2]ПН!B53</f>
        <v>ТОЦКАЯ РБ</v>
      </c>
      <c r="C52" s="74">
        <v>3.62</v>
      </c>
      <c r="D52" s="75">
        <v>5</v>
      </c>
      <c r="E52" s="75">
        <v>3.9</v>
      </c>
      <c r="F52" s="75">
        <v>0.36</v>
      </c>
      <c r="G52" s="75">
        <v>2.5</v>
      </c>
      <c r="H52" s="75">
        <v>2.34</v>
      </c>
      <c r="I52" s="75">
        <v>0.7</v>
      </c>
      <c r="J52" s="76">
        <v>18.420000000000002</v>
      </c>
      <c r="K52" s="77">
        <v>24.36</v>
      </c>
      <c r="L52" s="75">
        <v>75.62</v>
      </c>
      <c r="M52" s="78"/>
      <c r="N52" s="79"/>
    </row>
    <row r="53" spans="1:14" x14ac:dyDescent="0.25">
      <c r="A53" s="72">
        <f>[2]ПН!A54</f>
        <v>560082</v>
      </c>
      <c r="B53" s="73" t="str">
        <f>[2]ПН!B54</f>
        <v>ТЮЛЬГАНСКАЯ РБ</v>
      </c>
      <c r="C53" s="74">
        <v>4.17</v>
      </c>
      <c r="D53" s="75">
        <v>5</v>
      </c>
      <c r="E53" s="75">
        <v>4.3600000000000003</v>
      </c>
      <c r="F53" s="75">
        <v>0.35</v>
      </c>
      <c r="G53" s="75">
        <v>2.5</v>
      </c>
      <c r="H53" s="75">
        <v>1.59</v>
      </c>
      <c r="I53" s="75">
        <v>0.51</v>
      </c>
      <c r="J53" s="76">
        <v>18.48</v>
      </c>
      <c r="K53" s="77">
        <v>24.5</v>
      </c>
      <c r="L53" s="75">
        <v>75.45</v>
      </c>
      <c r="M53" s="78"/>
      <c r="N53" s="79"/>
    </row>
    <row r="54" spans="1:14" x14ac:dyDescent="0.25">
      <c r="A54" s="72">
        <f>[2]ПН!A55</f>
        <v>560083</v>
      </c>
      <c r="B54" s="73" t="str">
        <f>[2]ПН!B55</f>
        <v>ШАРЛЫКСКАЯ РБ</v>
      </c>
      <c r="C54" s="74">
        <v>4.43</v>
      </c>
      <c r="D54" s="75">
        <v>4.83</v>
      </c>
      <c r="E54" s="75">
        <v>4.0199999999999996</v>
      </c>
      <c r="F54" s="75">
        <v>0.18</v>
      </c>
      <c r="G54" s="75">
        <v>2.5</v>
      </c>
      <c r="H54" s="75">
        <v>1.56</v>
      </c>
      <c r="I54" s="75">
        <v>0.69</v>
      </c>
      <c r="J54" s="76">
        <v>18.21</v>
      </c>
      <c r="K54" s="77">
        <v>24.53</v>
      </c>
      <c r="L54" s="75">
        <v>74.239999999999995</v>
      </c>
      <c r="M54" s="78"/>
      <c r="N54" s="79"/>
    </row>
    <row r="55" spans="1:14" x14ac:dyDescent="0.25">
      <c r="A55" s="72">
        <f>[2]ПН!A56</f>
        <v>560084</v>
      </c>
      <c r="B55" s="73" t="str">
        <f>[2]ПН!B56</f>
        <v>ЯСНЕНСКАЯ ГБ</v>
      </c>
      <c r="C55" s="74">
        <v>2.79</v>
      </c>
      <c r="D55" s="75">
        <v>3.88</v>
      </c>
      <c r="E55" s="75">
        <v>2.31</v>
      </c>
      <c r="F55" s="75">
        <v>0</v>
      </c>
      <c r="G55" s="75">
        <v>2.4300000000000002</v>
      </c>
      <c r="H55" s="75">
        <v>2.39</v>
      </c>
      <c r="I55" s="75">
        <v>0.49</v>
      </c>
      <c r="J55" s="76">
        <v>14.28</v>
      </c>
      <c r="K55" s="77">
        <v>24.4</v>
      </c>
      <c r="L55" s="75">
        <v>58.55</v>
      </c>
      <c r="M55" s="78"/>
      <c r="N55" s="79"/>
    </row>
    <row r="56" spans="1:14" ht="26.25" x14ac:dyDescent="0.25">
      <c r="A56" s="72">
        <f>[2]ПН!A57</f>
        <v>560085</v>
      </c>
      <c r="B56" s="73" t="str">
        <f>[2]ПН!B57</f>
        <v>СТУДЕНЧЕСКАЯ ПОЛИКЛИНИКА ОГУ</v>
      </c>
      <c r="C56" s="74">
        <v>2.09</v>
      </c>
      <c r="D56" s="75">
        <v>4.97</v>
      </c>
      <c r="E56" s="75">
        <v>4.7</v>
      </c>
      <c r="F56" s="75">
        <v>0.6</v>
      </c>
      <c r="G56" s="75">
        <v>2.5</v>
      </c>
      <c r="H56" s="75">
        <v>2.5</v>
      </c>
      <c r="I56" s="75">
        <v>0</v>
      </c>
      <c r="J56" s="76">
        <v>17.36</v>
      </c>
      <c r="K56" s="77">
        <v>24.87</v>
      </c>
      <c r="L56" s="75">
        <v>69.819999999999993</v>
      </c>
      <c r="M56" s="78"/>
      <c r="N56" s="79"/>
    </row>
    <row r="57" spans="1:14" ht="26.25" x14ac:dyDescent="0.25">
      <c r="A57" s="72">
        <f>[2]ПН!A58</f>
        <v>560086</v>
      </c>
      <c r="B57" s="73" t="str">
        <f>[2]ПН!B58</f>
        <v>ОРЕНБУРГ ОКБ НА СТ. ОРЕНБУРГ</v>
      </c>
      <c r="C57" s="74">
        <v>4.99</v>
      </c>
      <c r="D57" s="75">
        <v>5</v>
      </c>
      <c r="E57" s="75">
        <v>4.24</v>
      </c>
      <c r="F57" s="75">
        <v>0.92</v>
      </c>
      <c r="G57" s="75">
        <v>2.5</v>
      </c>
      <c r="H57" s="75">
        <v>1.9</v>
      </c>
      <c r="I57" s="75">
        <v>0.47</v>
      </c>
      <c r="J57" s="76">
        <v>20.03</v>
      </c>
      <c r="K57" s="77">
        <v>24.93</v>
      </c>
      <c r="L57" s="75">
        <v>80.34</v>
      </c>
      <c r="M57" s="78"/>
      <c r="N57" s="79"/>
    </row>
    <row r="58" spans="1:14" x14ac:dyDescent="0.25">
      <c r="A58" s="72">
        <f>[2]ПН!A59</f>
        <v>560087</v>
      </c>
      <c r="B58" s="73" t="str">
        <f>[2]ПН!B59</f>
        <v>ОРСКАЯ УБ НА СТ. ОРСК</v>
      </c>
      <c r="C58" s="74">
        <v>4.22</v>
      </c>
      <c r="D58" s="75">
        <v>2.2200000000000002</v>
      </c>
      <c r="E58" s="75">
        <v>2.94</v>
      </c>
      <c r="F58" s="75">
        <v>1.01</v>
      </c>
      <c r="G58" s="75">
        <v>2.06</v>
      </c>
      <c r="H58" s="75">
        <v>2.5</v>
      </c>
      <c r="I58" s="75">
        <v>1.04</v>
      </c>
      <c r="J58" s="76">
        <v>15.99</v>
      </c>
      <c r="K58" s="77">
        <v>25</v>
      </c>
      <c r="L58" s="75">
        <v>63.97</v>
      </c>
      <c r="M58" s="78"/>
      <c r="N58" s="79"/>
    </row>
    <row r="59" spans="1:14" ht="26.25" x14ac:dyDescent="0.25">
      <c r="A59" s="72">
        <f>[2]ПН!A60</f>
        <v>560088</v>
      </c>
      <c r="B59" s="73" t="str">
        <f>[2]ПН!B60</f>
        <v>БУЗУЛУКСКАЯ УЗЛ.  Б-ЦА НА СТ.  БУЗУЛУК</v>
      </c>
      <c r="C59" s="74">
        <v>2.81</v>
      </c>
      <c r="D59" s="75">
        <v>5</v>
      </c>
      <c r="E59" s="75">
        <v>3.73</v>
      </c>
      <c r="F59" s="75">
        <v>0.35</v>
      </c>
      <c r="G59" s="75">
        <v>2.5</v>
      </c>
      <c r="H59" s="75">
        <v>2.5</v>
      </c>
      <c r="I59" s="75">
        <v>0.77</v>
      </c>
      <c r="J59" s="76">
        <v>17.66</v>
      </c>
      <c r="K59" s="77">
        <v>25</v>
      </c>
      <c r="L59" s="75">
        <v>70.64</v>
      </c>
      <c r="M59" s="78"/>
      <c r="N59" s="79"/>
    </row>
    <row r="60" spans="1:14" ht="26.25" x14ac:dyDescent="0.25">
      <c r="A60" s="72">
        <f>[2]ПН!A61</f>
        <v>560089</v>
      </c>
      <c r="B60" s="73" t="str">
        <f>[2]ПН!B61</f>
        <v>АБДУЛИНСКАЯ УЗЛ. ПОЛ-КА НА СТ. АБДУЛИНО</v>
      </c>
      <c r="C60" s="74">
        <v>5</v>
      </c>
      <c r="D60" s="75">
        <v>3.4</v>
      </c>
      <c r="E60" s="75">
        <v>5</v>
      </c>
      <c r="F60" s="75">
        <v>1.18</v>
      </c>
      <c r="G60" s="75">
        <v>1.22</v>
      </c>
      <c r="H60" s="75">
        <v>2.5</v>
      </c>
      <c r="I60" s="75">
        <v>0.94</v>
      </c>
      <c r="J60" s="76">
        <v>19.239999999999998</v>
      </c>
      <c r="K60" s="77">
        <v>25</v>
      </c>
      <c r="L60" s="75">
        <v>76.959999999999994</v>
      </c>
      <c r="M60" s="78"/>
      <c r="N60" s="79"/>
    </row>
    <row r="61" spans="1:14" ht="26.25" x14ac:dyDescent="0.25">
      <c r="A61" s="72">
        <f>[2]ПН!A62</f>
        <v>560096</v>
      </c>
      <c r="B61" s="73" t="str">
        <f>[2]ПН!B62</f>
        <v>ОРЕНБУРГ ФИЛИАЛ № 3 ФГБУ "426 ВГ" МО РФ</v>
      </c>
      <c r="C61" s="74">
        <v>0.11</v>
      </c>
      <c r="D61" s="75">
        <v>3.57</v>
      </c>
      <c r="E61" s="75">
        <v>0</v>
      </c>
      <c r="F61" s="75">
        <v>0.8</v>
      </c>
      <c r="G61" s="75">
        <v>2.5</v>
      </c>
      <c r="H61" s="75">
        <v>2.5</v>
      </c>
      <c r="I61" s="75">
        <v>0</v>
      </c>
      <c r="J61" s="76">
        <v>9.4700000000000006</v>
      </c>
      <c r="K61" s="77">
        <v>25.02</v>
      </c>
      <c r="L61" s="75">
        <v>37.85</v>
      </c>
      <c r="M61" s="78"/>
      <c r="N61" s="79"/>
    </row>
    <row r="62" spans="1:14" x14ac:dyDescent="0.25">
      <c r="A62" s="72">
        <f>[2]ПН!A63</f>
        <v>560098</v>
      </c>
      <c r="B62" s="73" t="str">
        <f>[2]ПН!B63</f>
        <v xml:space="preserve">ФКУЗ МСЧ-56 ФСИН РОССИИ </v>
      </c>
      <c r="C62" s="74">
        <v>0.25</v>
      </c>
      <c r="D62" s="75">
        <v>5</v>
      </c>
      <c r="E62" s="75">
        <v>1.78</v>
      </c>
      <c r="F62" s="75">
        <v>0.47</v>
      </c>
      <c r="G62" s="75">
        <v>2.5</v>
      </c>
      <c r="H62" s="75">
        <v>2.5</v>
      </c>
      <c r="I62" s="75">
        <v>0.1</v>
      </c>
      <c r="J62" s="76">
        <v>12.61</v>
      </c>
      <c r="K62" s="77">
        <v>25</v>
      </c>
      <c r="L62" s="75">
        <v>50.42</v>
      </c>
      <c r="M62" s="78"/>
      <c r="N62" s="79"/>
    </row>
    <row r="63" spans="1:14" s="82" customFormat="1" ht="26.25" x14ac:dyDescent="0.25">
      <c r="A63" s="72">
        <f>[2]ПН!A64</f>
        <v>560099</v>
      </c>
      <c r="B63" s="73" t="str">
        <f>[2]ПН!B64</f>
        <v>МСЧ МВД ПО ОРЕНБУРГСКОЙ ОБЛАСТИ</v>
      </c>
      <c r="C63" s="74">
        <v>0.03</v>
      </c>
      <c r="D63" s="75">
        <v>2.06</v>
      </c>
      <c r="E63" s="75">
        <v>0</v>
      </c>
      <c r="F63" s="75">
        <v>0.86</v>
      </c>
      <c r="G63" s="75">
        <v>2.4900000000000002</v>
      </c>
      <c r="H63" s="75">
        <v>2.4300000000000002</v>
      </c>
      <c r="I63" s="75">
        <v>7.0000000000000007E-2</v>
      </c>
      <c r="J63" s="76">
        <v>7.95</v>
      </c>
      <c r="K63" s="77">
        <v>24.93</v>
      </c>
      <c r="L63" s="75">
        <v>31.88</v>
      </c>
      <c r="M63" s="80"/>
      <c r="N63" s="81"/>
    </row>
    <row r="64" spans="1:14" s="82" customFormat="1" x14ac:dyDescent="0.25">
      <c r="A64" s="72">
        <f>[2]ПН!A65</f>
        <v>560205</v>
      </c>
      <c r="B64" s="73" t="str">
        <f>[2]ПН!B65</f>
        <v>КДЦ ООО</v>
      </c>
      <c r="C64" s="74">
        <v>3.49</v>
      </c>
      <c r="D64" s="75">
        <v>0</v>
      </c>
      <c r="E64" s="75">
        <v>1.38</v>
      </c>
      <c r="F64" s="75">
        <v>1.98</v>
      </c>
      <c r="G64" s="75">
        <v>2.5</v>
      </c>
      <c r="H64" s="75">
        <v>0.46</v>
      </c>
      <c r="I64" s="75">
        <v>1.1200000000000001</v>
      </c>
      <c r="J64" s="76">
        <v>10.92</v>
      </c>
      <c r="K64" s="77">
        <v>23.62</v>
      </c>
      <c r="L64" s="75">
        <v>46.25</v>
      </c>
      <c r="M64" s="80"/>
      <c r="N64" s="81"/>
    </row>
    <row r="65" spans="1:14" ht="39" x14ac:dyDescent="0.25">
      <c r="A65" s="72">
        <f>[2]ПН!A66</f>
        <v>560206</v>
      </c>
      <c r="B65" s="73" t="str">
        <f>[2]ПН!B66</f>
        <v>НОВОТРОИЦК БОЛЬНИЦА СКОРОЙ МЕДИЦИНСКОЙ ПОМОЩИ</v>
      </c>
      <c r="C65" s="74">
        <v>4.29</v>
      </c>
      <c r="D65" s="75">
        <v>3.36</v>
      </c>
      <c r="E65" s="75">
        <v>3.67</v>
      </c>
      <c r="F65" s="75">
        <v>1.1599999999999999</v>
      </c>
      <c r="G65" s="75">
        <v>2.5</v>
      </c>
      <c r="H65" s="75">
        <v>2.5</v>
      </c>
      <c r="I65" s="75">
        <v>1.65</v>
      </c>
      <c r="J65" s="76">
        <v>19.14</v>
      </c>
      <c r="K65" s="77">
        <v>25</v>
      </c>
      <c r="L65" s="75">
        <v>76.55</v>
      </c>
      <c r="M65" s="78"/>
      <c r="N65" s="79"/>
    </row>
    <row r="66" spans="1:14" ht="39" x14ac:dyDescent="0.25">
      <c r="A66" s="83">
        <f>[2]ПН!A67</f>
        <v>560214</v>
      </c>
      <c r="B66" s="73" t="str">
        <f>[2]ПН!B67</f>
        <v>БУЗУЛУКСКАЯ БОЛЬНИЦА СКОРОЙ МЕДИЦИНСКОЙ ПОМОЩИ</v>
      </c>
      <c r="C66" s="74">
        <v>4.76</v>
      </c>
      <c r="D66" s="75">
        <v>3.97</v>
      </c>
      <c r="E66" s="75">
        <v>4.2699999999999996</v>
      </c>
      <c r="F66" s="75">
        <v>0.55000000000000004</v>
      </c>
      <c r="G66" s="75">
        <v>2.5</v>
      </c>
      <c r="H66" s="75">
        <v>2.5</v>
      </c>
      <c r="I66" s="75">
        <v>0.63</v>
      </c>
      <c r="J66" s="76">
        <v>19.18</v>
      </c>
      <c r="K66" s="77">
        <v>24.39</v>
      </c>
      <c r="L66" s="75">
        <v>78.650000000000006</v>
      </c>
      <c r="M66" s="78"/>
      <c r="N66" s="79"/>
    </row>
    <row r="67" spans="1:14" s="87" customFormat="1" ht="15.75" x14ac:dyDescent="0.25">
      <c r="A67" s="84"/>
      <c r="B67" s="85" t="s">
        <v>136</v>
      </c>
      <c r="C67" s="85">
        <v>3.99</v>
      </c>
      <c r="D67" s="85">
        <v>4.6500000000000004</v>
      </c>
      <c r="E67" s="85">
        <v>4.0199999999999996</v>
      </c>
      <c r="F67" s="85">
        <v>0.93</v>
      </c>
      <c r="G67" s="85">
        <v>2.21</v>
      </c>
      <c r="H67" s="85">
        <v>2.0499999999999998</v>
      </c>
      <c r="I67" s="85">
        <v>0.71</v>
      </c>
      <c r="J67" s="86">
        <v>18.55</v>
      </c>
      <c r="K67" s="86">
        <v>24.48</v>
      </c>
      <c r="L67" s="86">
        <v>75.87</v>
      </c>
    </row>
  </sheetData>
  <mergeCells count="6">
    <mergeCell ref="I1:L1"/>
    <mergeCell ref="A2:L2"/>
    <mergeCell ref="A3:A5"/>
    <mergeCell ref="J3:J5"/>
    <mergeCell ref="K3:K5"/>
    <mergeCell ref="L3:L5"/>
  </mergeCells>
  <pageMargins left="0.7" right="0.7" top="0.75" bottom="0.75" header="0.3" footer="0.3"/>
  <pageSetup paperSize="9" scale="75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="93" zoomScaleNormal="100" zoomScaleSheetLayoutView="93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2" max="2" width="29.7109375" customWidth="1"/>
    <col min="3" max="3" width="15.28515625" style="93" customWidth="1"/>
    <col min="4" max="4" width="14.28515625" style="93" customWidth="1"/>
    <col min="5" max="5" width="14.5703125" style="93" customWidth="1"/>
    <col min="6" max="6" width="12.140625" style="94" customWidth="1"/>
    <col min="7" max="7" width="12.28515625" style="94" customWidth="1"/>
  </cols>
  <sheetData>
    <row r="1" spans="1:7" ht="52.5" customHeight="1" x14ac:dyDescent="0.25">
      <c r="A1" s="32"/>
      <c r="B1" s="34"/>
      <c r="C1" s="68"/>
      <c r="E1" s="336" t="s">
        <v>245</v>
      </c>
      <c r="F1" s="336"/>
      <c r="G1" s="336"/>
    </row>
    <row r="2" spans="1:7" x14ac:dyDescent="0.25">
      <c r="A2" s="337" t="s">
        <v>141</v>
      </c>
      <c r="B2" s="337"/>
      <c r="C2" s="337"/>
      <c r="D2" s="337"/>
      <c r="E2" s="337"/>
      <c r="F2" s="337"/>
      <c r="G2" s="337"/>
    </row>
    <row r="3" spans="1:7" ht="47.25" customHeight="1" x14ac:dyDescent="0.25">
      <c r="A3" s="337"/>
      <c r="B3" s="337"/>
      <c r="C3" s="337"/>
      <c r="D3" s="337"/>
      <c r="E3" s="337"/>
      <c r="F3" s="337"/>
      <c r="G3" s="337"/>
    </row>
    <row r="4" spans="1:7" s="216" customFormat="1" ht="11.25" x14ac:dyDescent="0.2">
      <c r="A4" s="338" t="s">
        <v>96</v>
      </c>
      <c r="B4" s="338" t="s">
        <v>97</v>
      </c>
      <c r="C4" s="340" t="s">
        <v>142</v>
      </c>
      <c r="D4" s="340" t="s">
        <v>143</v>
      </c>
      <c r="E4" s="340" t="s">
        <v>144</v>
      </c>
      <c r="F4" s="334" t="s">
        <v>145</v>
      </c>
      <c r="G4" s="334" t="s">
        <v>146</v>
      </c>
    </row>
    <row r="5" spans="1:7" s="216" customFormat="1" ht="56.25" customHeight="1" x14ac:dyDescent="0.2">
      <c r="A5" s="339"/>
      <c r="B5" s="339"/>
      <c r="C5" s="341"/>
      <c r="D5" s="341"/>
      <c r="E5" s="341"/>
      <c r="F5" s="335"/>
      <c r="G5" s="335"/>
    </row>
    <row r="6" spans="1:7" ht="26.25" x14ac:dyDescent="0.25">
      <c r="A6" s="88">
        <v>560002</v>
      </c>
      <c r="B6" s="89" t="s">
        <v>33</v>
      </c>
      <c r="C6" s="90">
        <v>0</v>
      </c>
      <c r="D6" s="90">
        <v>17769</v>
      </c>
      <c r="E6" s="90">
        <v>17769</v>
      </c>
      <c r="F6" s="91">
        <v>0</v>
      </c>
      <c r="G6" s="91">
        <v>1</v>
      </c>
    </row>
    <row r="7" spans="1:7" ht="26.25" x14ac:dyDescent="0.25">
      <c r="A7" s="88">
        <v>560014</v>
      </c>
      <c r="B7" s="89" t="s">
        <v>34</v>
      </c>
      <c r="C7" s="90">
        <v>207</v>
      </c>
      <c r="D7" s="90">
        <v>5355</v>
      </c>
      <c r="E7" s="90">
        <v>5562</v>
      </c>
      <c r="F7" s="91">
        <v>3.6999999999999998E-2</v>
      </c>
      <c r="G7" s="91">
        <v>0.96299999999999997</v>
      </c>
    </row>
    <row r="8" spans="1:7" x14ac:dyDescent="0.25">
      <c r="A8" s="88">
        <v>560017</v>
      </c>
      <c r="B8" s="89" t="s">
        <v>35</v>
      </c>
      <c r="C8" s="90">
        <v>1</v>
      </c>
      <c r="D8" s="90">
        <v>79800</v>
      </c>
      <c r="E8" s="90">
        <v>79801</v>
      </c>
      <c r="F8" s="91">
        <v>0</v>
      </c>
      <c r="G8" s="91">
        <v>1</v>
      </c>
    </row>
    <row r="9" spans="1:7" x14ac:dyDescent="0.25">
      <c r="A9" s="88">
        <v>560019</v>
      </c>
      <c r="B9" s="89" t="s">
        <v>36</v>
      </c>
      <c r="C9" s="90">
        <v>3953</v>
      </c>
      <c r="D9" s="90">
        <v>88442</v>
      </c>
      <c r="E9" s="90">
        <v>92395</v>
      </c>
      <c r="F9" s="91">
        <v>4.2999999999999997E-2</v>
      </c>
      <c r="G9" s="91">
        <v>0.95699999999999996</v>
      </c>
    </row>
    <row r="10" spans="1:7" x14ac:dyDescent="0.25">
      <c r="A10" s="88">
        <v>560021</v>
      </c>
      <c r="B10" s="89" t="s">
        <v>37</v>
      </c>
      <c r="C10" s="90">
        <v>39645</v>
      </c>
      <c r="D10" s="90">
        <v>56366</v>
      </c>
      <c r="E10" s="90">
        <v>96011</v>
      </c>
      <c r="F10" s="91">
        <v>0.41299999999999998</v>
      </c>
      <c r="G10" s="91">
        <v>0.58699999999999997</v>
      </c>
    </row>
    <row r="11" spans="1:7" x14ac:dyDescent="0.25">
      <c r="A11" s="88">
        <v>560022</v>
      </c>
      <c r="B11" s="89" t="s">
        <v>38</v>
      </c>
      <c r="C11" s="90">
        <v>23578</v>
      </c>
      <c r="D11" s="90">
        <v>67469</v>
      </c>
      <c r="E11" s="90">
        <v>91047</v>
      </c>
      <c r="F11" s="91">
        <v>0.25900000000000001</v>
      </c>
      <c r="G11" s="91">
        <v>0.74099999999999999</v>
      </c>
    </row>
    <row r="12" spans="1:7" x14ac:dyDescent="0.25">
      <c r="A12" s="88">
        <v>560024</v>
      </c>
      <c r="B12" s="89" t="s">
        <v>39</v>
      </c>
      <c r="C12" s="90">
        <v>52119</v>
      </c>
      <c r="D12" s="90">
        <v>1777</v>
      </c>
      <c r="E12" s="90">
        <v>53896</v>
      </c>
      <c r="F12" s="91">
        <v>0.96699999999999997</v>
      </c>
      <c r="G12" s="91">
        <v>3.3000000000000002E-2</v>
      </c>
    </row>
    <row r="13" spans="1:7" ht="26.25" x14ac:dyDescent="0.25">
      <c r="A13" s="88">
        <v>560026</v>
      </c>
      <c r="B13" s="89" t="s">
        <v>40</v>
      </c>
      <c r="C13" s="90">
        <v>20558</v>
      </c>
      <c r="D13" s="90">
        <v>101983</v>
      </c>
      <c r="E13" s="90">
        <v>122541</v>
      </c>
      <c r="F13" s="91">
        <v>0.16800000000000001</v>
      </c>
      <c r="G13" s="91">
        <v>0.83199999999999996</v>
      </c>
    </row>
    <row r="14" spans="1:7" x14ac:dyDescent="0.25">
      <c r="A14" s="88">
        <v>560032</v>
      </c>
      <c r="B14" s="89" t="s">
        <v>42</v>
      </c>
      <c r="C14" s="90">
        <v>0</v>
      </c>
      <c r="D14" s="90">
        <v>20131</v>
      </c>
      <c r="E14" s="90">
        <v>20131</v>
      </c>
      <c r="F14" s="91">
        <v>0</v>
      </c>
      <c r="G14" s="91">
        <v>1</v>
      </c>
    </row>
    <row r="15" spans="1:7" x14ac:dyDescent="0.25">
      <c r="A15" s="88">
        <v>560033</v>
      </c>
      <c r="B15" s="89" t="s">
        <v>43</v>
      </c>
      <c r="C15" s="90">
        <v>0</v>
      </c>
      <c r="D15" s="90">
        <v>43150</v>
      </c>
      <c r="E15" s="90">
        <v>43150</v>
      </c>
      <c r="F15" s="91">
        <v>0</v>
      </c>
      <c r="G15" s="91">
        <v>1</v>
      </c>
    </row>
    <row r="16" spans="1:7" x14ac:dyDescent="0.25">
      <c r="A16" s="88">
        <v>560034</v>
      </c>
      <c r="B16" s="89" t="s">
        <v>44</v>
      </c>
      <c r="C16" s="90">
        <v>4</v>
      </c>
      <c r="D16" s="90">
        <v>37725</v>
      </c>
      <c r="E16" s="90">
        <v>37729</v>
      </c>
      <c r="F16" s="91">
        <v>0</v>
      </c>
      <c r="G16" s="91">
        <v>1</v>
      </c>
    </row>
    <row r="17" spans="1:7" x14ac:dyDescent="0.25">
      <c r="A17" s="88">
        <v>560035</v>
      </c>
      <c r="B17" s="89" t="s">
        <v>45</v>
      </c>
      <c r="C17" s="90">
        <v>32845</v>
      </c>
      <c r="D17" s="90">
        <v>1725</v>
      </c>
      <c r="E17" s="90">
        <v>34570</v>
      </c>
      <c r="F17" s="91">
        <v>0.95</v>
      </c>
      <c r="G17" s="91">
        <v>0.05</v>
      </c>
    </row>
    <row r="18" spans="1:7" x14ac:dyDescent="0.25">
      <c r="A18" s="88">
        <v>560036</v>
      </c>
      <c r="B18" s="89" t="s">
        <v>41</v>
      </c>
      <c r="C18" s="90">
        <v>10422</v>
      </c>
      <c r="D18" s="90">
        <v>45457</v>
      </c>
      <c r="E18" s="90">
        <v>55879</v>
      </c>
      <c r="F18" s="91">
        <v>0.187</v>
      </c>
      <c r="G18" s="91">
        <v>0.81299999999999994</v>
      </c>
    </row>
    <row r="19" spans="1:7" x14ac:dyDescent="0.25">
      <c r="A19" s="88">
        <v>560041</v>
      </c>
      <c r="B19" s="89" t="s">
        <v>47</v>
      </c>
      <c r="C19" s="90">
        <v>19442</v>
      </c>
      <c r="D19" s="90">
        <v>454</v>
      </c>
      <c r="E19" s="90">
        <v>19896</v>
      </c>
      <c r="F19" s="91">
        <v>0.97699999999999998</v>
      </c>
      <c r="G19" s="91">
        <v>2.3E-2</v>
      </c>
    </row>
    <row r="20" spans="1:7" x14ac:dyDescent="0.25">
      <c r="A20" s="88">
        <v>560043</v>
      </c>
      <c r="B20" s="89" t="s">
        <v>48</v>
      </c>
      <c r="C20" s="90">
        <v>5116</v>
      </c>
      <c r="D20" s="90">
        <v>20659</v>
      </c>
      <c r="E20" s="90">
        <v>25775</v>
      </c>
      <c r="F20" s="91">
        <v>0.19800000000000001</v>
      </c>
      <c r="G20" s="91">
        <v>0.80200000000000005</v>
      </c>
    </row>
    <row r="21" spans="1:7" x14ac:dyDescent="0.25">
      <c r="A21" s="88">
        <v>560045</v>
      </c>
      <c r="B21" s="89" t="s">
        <v>49</v>
      </c>
      <c r="C21" s="90">
        <v>6048</v>
      </c>
      <c r="D21" s="90">
        <v>20415</v>
      </c>
      <c r="E21" s="90">
        <v>26463</v>
      </c>
      <c r="F21" s="91">
        <v>0.22900000000000001</v>
      </c>
      <c r="G21" s="91">
        <v>0.77100000000000002</v>
      </c>
    </row>
    <row r="22" spans="1:7" x14ac:dyDescent="0.25">
      <c r="A22" s="88">
        <v>560047</v>
      </c>
      <c r="B22" s="89" t="s">
        <v>50</v>
      </c>
      <c r="C22" s="90">
        <v>8163</v>
      </c>
      <c r="D22" s="90">
        <v>28955</v>
      </c>
      <c r="E22" s="90">
        <v>37118</v>
      </c>
      <c r="F22" s="91">
        <v>0.22</v>
      </c>
      <c r="G22" s="91">
        <v>0.78</v>
      </c>
    </row>
    <row r="23" spans="1:7" x14ac:dyDescent="0.25">
      <c r="A23" s="88">
        <v>560052</v>
      </c>
      <c r="B23" s="89" t="s">
        <v>52</v>
      </c>
      <c r="C23" s="90">
        <v>5319</v>
      </c>
      <c r="D23" s="90">
        <v>17203</v>
      </c>
      <c r="E23" s="90">
        <v>22522</v>
      </c>
      <c r="F23" s="91">
        <v>0.23599999999999999</v>
      </c>
      <c r="G23" s="91">
        <v>0.76400000000000001</v>
      </c>
    </row>
    <row r="24" spans="1:7" x14ac:dyDescent="0.25">
      <c r="A24" s="88">
        <v>560053</v>
      </c>
      <c r="B24" s="89" t="s">
        <v>53</v>
      </c>
      <c r="C24" s="90">
        <v>4237</v>
      </c>
      <c r="D24" s="90">
        <v>15414</v>
      </c>
      <c r="E24" s="90">
        <v>19651</v>
      </c>
      <c r="F24" s="91">
        <v>0.216</v>
      </c>
      <c r="G24" s="91">
        <v>0.78400000000000003</v>
      </c>
    </row>
    <row r="25" spans="1:7" x14ac:dyDescent="0.25">
      <c r="A25" s="88">
        <v>560054</v>
      </c>
      <c r="B25" s="89" t="s">
        <v>54</v>
      </c>
      <c r="C25" s="90">
        <v>5294</v>
      </c>
      <c r="D25" s="90">
        <v>15633</v>
      </c>
      <c r="E25" s="90">
        <v>20927</v>
      </c>
      <c r="F25" s="91">
        <v>0.253</v>
      </c>
      <c r="G25" s="91">
        <v>0.747</v>
      </c>
    </row>
    <row r="26" spans="1:7" x14ac:dyDescent="0.25">
      <c r="A26" s="88">
        <v>560055</v>
      </c>
      <c r="B26" s="89" t="s">
        <v>55</v>
      </c>
      <c r="C26" s="90">
        <v>2679</v>
      </c>
      <c r="D26" s="90">
        <v>10782</v>
      </c>
      <c r="E26" s="90">
        <v>13461</v>
      </c>
      <c r="F26" s="91">
        <v>0.19900000000000001</v>
      </c>
      <c r="G26" s="91">
        <v>0.80100000000000005</v>
      </c>
    </row>
    <row r="27" spans="1:7" x14ac:dyDescent="0.25">
      <c r="A27" s="88">
        <v>560056</v>
      </c>
      <c r="B27" s="89" t="s">
        <v>56</v>
      </c>
      <c r="C27" s="90">
        <v>3365</v>
      </c>
      <c r="D27" s="90">
        <v>15085</v>
      </c>
      <c r="E27" s="90">
        <v>18450</v>
      </c>
      <c r="F27" s="91">
        <v>0.182</v>
      </c>
      <c r="G27" s="91">
        <v>0.81799999999999995</v>
      </c>
    </row>
    <row r="28" spans="1:7" x14ac:dyDescent="0.25">
      <c r="A28" s="88">
        <v>560057</v>
      </c>
      <c r="B28" s="89" t="s">
        <v>57</v>
      </c>
      <c r="C28" s="90">
        <v>3234</v>
      </c>
      <c r="D28" s="90">
        <v>12261</v>
      </c>
      <c r="E28" s="90">
        <v>15495</v>
      </c>
      <c r="F28" s="91">
        <v>0.20899999999999999</v>
      </c>
      <c r="G28" s="91">
        <v>0.79100000000000004</v>
      </c>
    </row>
    <row r="29" spans="1:7" x14ac:dyDescent="0.25">
      <c r="A29" s="88">
        <v>560058</v>
      </c>
      <c r="B29" s="89" t="s">
        <v>58</v>
      </c>
      <c r="C29" s="90">
        <v>9940</v>
      </c>
      <c r="D29" s="90">
        <v>34932</v>
      </c>
      <c r="E29" s="90">
        <v>44872</v>
      </c>
      <c r="F29" s="91">
        <v>0.222</v>
      </c>
      <c r="G29" s="91">
        <v>0.77800000000000002</v>
      </c>
    </row>
    <row r="30" spans="1:7" x14ac:dyDescent="0.25">
      <c r="A30" s="88">
        <v>560059</v>
      </c>
      <c r="B30" s="89" t="s">
        <v>59</v>
      </c>
      <c r="C30" s="90">
        <v>2631</v>
      </c>
      <c r="D30" s="90">
        <v>10723</v>
      </c>
      <c r="E30" s="90">
        <v>13354</v>
      </c>
      <c r="F30" s="91">
        <v>0.19700000000000001</v>
      </c>
      <c r="G30" s="91">
        <v>0.80300000000000005</v>
      </c>
    </row>
    <row r="31" spans="1:7" x14ac:dyDescent="0.25">
      <c r="A31" s="88">
        <v>560060</v>
      </c>
      <c r="B31" s="89" t="s">
        <v>60</v>
      </c>
      <c r="C31" s="90">
        <v>3215</v>
      </c>
      <c r="D31" s="90">
        <v>11701</v>
      </c>
      <c r="E31" s="90">
        <v>14916</v>
      </c>
      <c r="F31" s="91">
        <v>0.216</v>
      </c>
      <c r="G31" s="91">
        <v>0.78400000000000003</v>
      </c>
    </row>
    <row r="32" spans="1:7" x14ac:dyDescent="0.25">
      <c r="A32" s="88">
        <v>560061</v>
      </c>
      <c r="B32" s="89" t="s">
        <v>61</v>
      </c>
      <c r="C32" s="90">
        <v>5314</v>
      </c>
      <c r="D32" s="90">
        <v>17981</v>
      </c>
      <c r="E32" s="90">
        <v>23295</v>
      </c>
      <c r="F32" s="91">
        <v>0.22800000000000001</v>
      </c>
      <c r="G32" s="91">
        <v>0.77200000000000002</v>
      </c>
    </row>
    <row r="33" spans="1:7" x14ac:dyDescent="0.25">
      <c r="A33" s="88">
        <v>560062</v>
      </c>
      <c r="B33" s="89" t="s">
        <v>62</v>
      </c>
      <c r="C33" s="90">
        <v>3334</v>
      </c>
      <c r="D33" s="90">
        <v>12704</v>
      </c>
      <c r="E33" s="90">
        <v>16038</v>
      </c>
      <c r="F33" s="91">
        <v>0.20799999999999999</v>
      </c>
      <c r="G33" s="91">
        <v>0.79200000000000004</v>
      </c>
    </row>
    <row r="34" spans="1:7" x14ac:dyDescent="0.25">
      <c r="A34" s="88">
        <v>560063</v>
      </c>
      <c r="B34" s="89" t="s">
        <v>63</v>
      </c>
      <c r="C34" s="90">
        <v>4004</v>
      </c>
      <c r="D34" s="90">
        <v>13834</v>
      </c>
      <c r="E34" s="90">
        <v>17838</v>
      </c>
      <c r="F34" s="91">
        <v>0.224</v>
      </c>
      <c r="G34" s="91">
        <v>0.77600000000000002</v>
      </c>
    </row>
    <row r="35" spans="1:7" x14ac:dyDescent="0.25">
      <c r="A35" s="88">
        <v>560064</v>
      </c>
      <c r="B35" s="89" t="s">
        <v>64</v>
      </c>
      <c r="C35" s="90">
        <v>8631</v>
      </c>
      <c r="D35" s="90">
        <v>30371</v>
      </c>
      <c r="E35" s="90">
        <v>39002</v>
      </c>
      <c r="F35" s="91">
        <v>0.221</v>
      </c>
      <c r="G35" s="91">
        <v>0.77900000000000003</v>
      </c>
    </row>
    <row r="36" spans="1:7" x14ac:dyDescent="0.25">
      <c r="A36" s="88">
        <v>560065</v>
      </c>
      <c r="B36" s="89" t="s">
        <v>65</v>
      </c>
      <c r="C36" s="90">
        <v>3065</v>
      </c>
      <c r="D36" s="90">
        <v>12863</v>
      </c>
      <c r="E36" s="90">
        <v>15928</v>
      </c>
      <c r="F36" s="91">
        <v>0.192</v>
      </c>
      <c r="G36" s="91">
        <v>0.80800000000000005</v>
      </c>
    </row>
    <row r="37" spans="1:7" x14ac:dyDescent="0.25">
      <c r="A37" s="88">
        <v>560066</v>
      </c>
      <c r="B37" s="89" t="s">
        <v>66</v>
      </c>
      <c r="C37" s="90">
        <v>2192</v>
      </c>
      <c r="D37" s="90">
        <v>8762</v>
      </c>
      <c r="E37" s="90">
        <v>10954</v>
      </c>
      <c r="F37" s="91">
        <v>0.2</v>
      </c>
      <c r="G37" s="91">
        <v>0.8</v>
      </c>
    </row>
    <row r="38" spans="1:7" x14ac:dyDescent="0.25">
      <c r="A38" s="88">
        <v>560067</v>
      </c>
      <c r="B38" s="89" t="s">
        <v>67</v>
      </c>
      <c r="C38" s="90">
        <v>6673</v>
      </c>
      <c r="D38" s="90">
        <v>21640</v>
      </c>
      <c r="E38" s="90">
        <v>28313</v>
      </c>
      <c r="F38" s="91">
        <v>0.23599999999999999</v>
      </c>
      <c r="G38" s="91">
        <v>0.76400000000000001</v>
      </c>
    </row>
    <row r="39" spans="1:7" x14ac:dyDescent="0.25">
      <c r="A39" s="88">
        <v>560068</v>
      </c>
      <c r="B39" s="89" t="s">
        <v>68</v>
      </c>
      <c r="C39" s="90">
        <v>7368</v>
      </c>
      <c r="D39" s="90">
        <v>25295</v>
      </c>
      <c r="E39" s="90">
        <v>32663</v>
      </c>
      <c r="F39" s="91">
        <v>0.22600000000000001</v>
      </c>
      <c r="G39" s="91">
        <v>0.77400000000000002</v>
      </c>
    </row>
    <row r="40" spans="1:7" x14ac:dyDescent="0.25">
      <c r="A40" s="88">
        <v>560069</v>
      </c>
      <c r="B40" s="89" t="s">
        <v>69</v>
      </c>
      <c r="C40" s="90">
        <v>4317</v>
      </c>
      <c r="D40" s="90">
        <v>15416</v>
      </c>
      <c r="E40" s="90">
        <v>19733</v>
      </c>
      <c r="F40" s="91">
        <v>0.219</v>
      </c>
      <c r="G40" s="91">
        <v>0.78100000000000003</v>
      </c>
    </row>
    <row r="41" spans="1:7" x14ac:dyDescent="0.25">
      <c r="A41" s="88">
        <v>560070</v>
      </c>
      <c r="B41" s="89" t="s">
        <v>70</v>
      </c>
      <c r="C41" s="90">
        <v>19537</v>
      </c>
      <c r="D41" s="90">
        <v>59881</v>
      </c>
      <c r="E41" s="90">
        <v>79418</v>
      </c>
      <c r="F41" s="91">
        <v>0.246</v>
      </c>
      <c r="G41" s="91">
        <v>0.754</v>
      </c>
    </row>
    <row r="42" spans="1:7" x14ac:dyDescent="0.25">
      <c r="A42" s="88">
        <v>560071</v>
      </c>
      <c r="B42" s="89" t="s">
        <v>71</v>
      </c>
      <c r="C42" s="90">
        <v>5941</v>
      </c>
      <c r="D42" s="90">
        <v>17983</v>
      </c>
      <c r="E42" s="90">
        <v>23924</v>
      </c>
      <c r="F42" s="91">
        <v>0.248</v>
      </c>
      <c r="G42" s="91">
        <v>0.752</v>
      </c>
    </row>
    <row r="43" spans="1:7" x14ac:dyDescent="0.25">
      <c r="A43" s="88">
        <v>560072</v>
      </c>
      <c r="B43" s="89" t="s">
        <v>72</v>
      </c>
      <c r="C43" s="90">
        <v>5094</v>
      </c>
      <c r="D43" s="90">
        <v>19248</v>
      </c>
      <c r="E43" s="90">
        <v>24342</v>
      </c>
      <c r="F43" s="91">
        <v>0.20899999999999999</v>
      </c>
      <c r="G43" s="91">
        <v>0.79100000000000004</v>
      </c>
    </row>
    <row r="44" spans="1:7" x14ac:dyDescent="0.25">
      <c r="A44" s="88">
        <v>560073</v>
      </c>
      <c r="B44" s="89" t="s">
        <v>73</v>
      </c>
      <c r="C44" s="90">
        <v>2159</v>
      </c>
      <c r="D44" s="90">
        <v>10921</v>
      </c>
      <c r="E44" s="90">
        <v>13080</v>
      </c>
      <c r="F44" s="91">
        <v>0.16500000000000001</v>
      </c>
      <c r="G44" s="91">
        <v>0.83499999999999996</v>
      </c>
    </row>
    <row r="45" spans="1:7" x14ac:dyDescent="0.25">
      <c r="A45" s="88">
        <v>560074</v>
      </c>
      <c r="B45" s="89" t="s">
        <v>74</v>
      </c>
      <c r="C45" s="90">
        <v>5736</v>
      </c>
      <c r="D45" s="90">
        <v>17923</v>
      </c>
      <c r="E45" s="90">
        <v>23659</v>
      </c>
      <c r="F45" s="91">
        <v>0.24199999999999999</v>
      </c>
      <c r="G45" s="91">
        <v>0.75800000000000001</v>
      </c>
    </row>
    <row r="46" spans="1:7" x14ac:dyDescent="0.25">
      <c r="A46" s="88">
        <v>560075</v>
      </c>
      <c r="B46" s="89" t="s">
        <v>75</v>
      </c>
      <c r="C46" s="90">
        <v>8668</v>
      </c>
      <c r="D46" s="90">
        <v>29255</v>
      </c>
      <c r="E46" s="90">
        <v>37923</v>
      </c>
      <c r="F46" s="91">
        <v>0.22900000000000001</v>
      </c>
      <c r="G46" s="91">
        <v>0.77100000000000002</v>
      </c>
    </row>
    <row r="47" spans="1:7" x14ac:dyDescent="0.25">
      <c r="A47" s="88">
        <v>560076</v>
      </c>
      <c r="B47" s="89" t="s">
        <v>76</v>
      </c>
      <c r="C47" s="90">
        <v>2300</v>
      </c>
      <c r="D47" s="90">
        <v>8734</v>
      </c>
      <c r="E47" s="90">
        <v>11034</v>
      </c>
      <c r="F47" s="91">
        <v>0.20799999999999999</v>
      </c>
      <c r="G47" s="91">
        <v>0.79200000000000004</v>
      </c>
    </row>
    <row r="48" spans="1:7" x14ac:dyDescent="0.25">
      <c r="A48" s="88">
        <v>560077</v>
      </c>
      <c r="B48" s="89" t="s">
        <v>77</v>
      </c>
      <c r="C48" s="90">
        <v>2056</v>
      </c>
      <c r="D48" s="90">
        <v>10485</v>
      </c>
      <c r="E48" s="90">
        <v>12541</v>
      </c>
      <c r="F48" s="91">
        <v>0.16400000000000001</v>
      </c>
      <c r="G48" s="91">
        <v>0.83599999999999997</v>
      </c>
    </row>
    <row r="49" spans="1:7" x14ac:dyDescent="0.25">
      <c r="A49" s="88">
        <v>560078</v>
      </c>
      <c r="B49" s="89" t="s">
        <v>78</v>
      </c>
      <c r="C49" s="90">
        <v>11782</v>
      </c>
      <c r="D49" s="90">
        <v>34237</v>
      </c>
      <c r="E49" s="90">
        <v>46019</v>
      </c>
      <c r="F49" s="91">
        <v>0.25600000000000001</v>
      </c>
      <c r="G49" s="91">
        <v>0.74399999999999999</v>
      </c>
    </row>
    <row r="50" spans="1:7" x14ac:dyDescent="0.25">
      <c r="A50" s="88">
        <v>560079</v>
      </c>
      <c r="B50" s="89" t="s">
        <v>79</v>
      </c>
      <c r="C50" s="90">
        <v>9479</v>
      </c>
      <c r="D50" s="90">
        <v>32876</v>
      </c>
      <c r="E50" s="90">
        <v>42355</v>
      </c>
      <c r="F50" s="91">
        <v>0.224</v>
      </c>
      <c r="G50" s="91">
        <v>0.77600000000000002</v>
      </c>
    </row>
    <row r="51" spans="1:7" x14ac:dyDescent="0.25">
      <c r="A51" s="88">
        <v>560080</v>
      </c>
      <c r="B51" s="89" t="s">
        <v>80</v>
      </c>
      <c r="C51" s="90">
        <v>5188</v>
      </c>
      <c r="D51" s="90">
        <v>17436</v>
      </c>
      <c r="E51" s="90">
        <v>22624</v>
      </c>
      <c r="F51" s="91">
        <v>0.22900000000000001</v>
      </c>
      <c r="G51" s="91">
        <v>0.77100000000000002</v>
      </c>
    </row>
    <row r="52" spans="1:7" x14ac:dyDescent="0.25">
      <c r="A52" s="88">
        <v>560081</v>
      </c>
      <c r="B52" s="89" t="s">
        <v>81</v>
      </c>
      <c r="C52" s="90">
        <v>6757</v>
      </c>
      <c r="D52" s="90">
        <v>19738</v>
      </c>
      <c r="E52" s="90">
        <v>26495</v>
      </c>
      <c r="F52" s="91">
        <v>0.255</v>
      </c>
      <c r="G52" s="91">
        <v>0.745</v>
      </c>
    </row>
    <row r="53" spans="1:7" x14ac:dyDescent="0.25">
      <c r="A53" s="88">
        <v>560082</v>
      </c>
      <c r="B53" s="89" t="s">
        <v>82</v>
      </c>
      <c r="C53" s="90">
        <v>3818</v>
      </c>
      <c r="D53" s="90">
        <v>15154</v>
      </c>
      <c r="E53" s="90">
        <v>18972</v>
      </c>
      <c r="F53" s="91">
        <v>0.20100000000000001</v>
      </c>
      <c r="G53" s="91">
        <v>0.79900000000000004</v>
      </c>
    </row>
    <row r="54" spans="1:7" x14ac:dyDescent="0.25">
      <c r="A54" s="88">
        <v>560083</v>
      </c>
      <c r="B54" s="89" t="s">
        <v>83</v>
      </c>
      <c r="C54" s="90">
        <v>3273</v>
      </c>
      <c r="D54" s="90">
        <v>13909</v>
      </c>
      <c r="E54" s="90">
        <v>17182</v>
      </c>
      <c r="F54" s="91">
        <v>0.19</v>
      </c>
      <c r="G54" s="91">
        <v>0.81</v>
      </c>
    </row>
    <row r="55" spans="1:7" x14ac:dyDescent="0.25">
      <c r="A55" s="88">
        <v>560084</v>
      </c>
      <c r="B55" s="89" t="s">
        <v>84</v>
      </c>
      <c r="C55" s="90">
        <v>6379</v>
      </c>
      <c r="D55" s="90">
        <v>20040</v>
      </c>
      <c r="E55" s="90">
        <v>26419</v>
      </c>
      <c r="F55" s="91">
        <v>0.24099999999999999</v>
      </c>
      <c r="G55" s="91">
        <v>0.75900000000000001</v>
      </c>
    </row>
    <row r="56" spans="1:7" ht="26.25" x14ac:dyDescent="0.25">
      <c r="A56" s="88">
        <v>560085</v>
      </c>
      <c r="B56" s="89" t="s">
        <v>85</v>
      </c>
      <c r="C56" s="90">
        <v>549</v>
      </c>
      <c r="D56" s="90">
        <v>9595</v>
      </c>
      <c r="E56" s="90">
        <v>10144</v>
      </c>
      <c r="F56" s="91">
        <v>5.3999999999999999E-2</v>
      </c>
      <c r="G56" s="91">
        <v>0.94599999999999995</v>
      </c>
    </row>
    <row r="57" spans="1:7" ht="26.25" x14ac:dyDescent="0.25">
      <c r="A57" s="88">
        <v>560086</v>
      </c>
      <c r="B57" s="89" t="s">
        <v>86</v>
      </c>
      <c r="C57" s="90">
        <v>553</v>
      </c>
      <c r="D57" s="90">
        <v>17588</v>
      </c>
      <c r="E57" s="90">
        <v>18141</v>
      </c>
      <c r="F57" s="91">
        <v>0.03</v>
      </c>
      <c r="G57" s="91">
        <v>0.97</v>
      </c>
    </row>
    <row r="58" spans="1:7" x14ac:dyDescent="0.25">
      <c r="A58" s="88">
        <v>560087</v>
      </c>
      <c r="B58" s="89" t="s">
        <v>87</v>
      </c>
      <c r="C58" s="90">
        <v>1</v>
      </c>
      <c r="D58" s="90">
        <v>24732</v>
      </c>
      <c r="E58" s="90">
        <v>24733</v>
      </c>
      <c r="F58" s="91">
        <v>0</v>
      </c>
      <c r="G58" s="91">
        <v>1</v>
      </c>
    </row>
    <row r="59" spans="1:7" ht="26.25" x14ac:dyDescent="0.25">
      <c r="A59" s="88">
        <v>560088</v>
      </c>
      <c r="B59" s="89" t="s">
        <v>88</v>
      </c>
      <c r="C59" s="90">
        <v>0</v>
      </c>
      <c r="D59" s="90">
        <v>6001</v>
      </c>
      <c r="E59" s="90">
        <v>6001</v>
      </c>
      <c r="F59" s="91">
        <v>0</v>
      </c>
      <c r="G59" s="91">
        <v>1</v>
      </c>
    </row>
    <row r="60" spans="1:7" ht="26.25" x14ac:dyDescent="0.25">
      <c r="A60" s="88">
        <v>560089</v>
      </c>
      <c r="B60" s="89" t="s">
        <v>89</v>
      </c>
      <c r="C60" s="90">
        <v>0</v>
      </c>
      <c r="D60" s="90">
        <v>3998</v>
      </c>
      <c r="E60" s="90">
        <v>3998</v>
      </c>
      <c r="F60" s="91">
        <v>0</v>
      </c>
      <c r="G60" s="91">
        <v>1</v>
      </c>
    </row>
    <row r="61" spans="1:7" ht="26.25" x14ac:dyDescent="0.25">
      <c r="A61" s="88">
        <v>560096</v>
      </c>
      <c r="B61" s="89" t="s">
        <v>90</v>
      </c>
      <c r="C61" s="90">
        <v>1</v>
      </c>
      <c r="D61" s="90">
        <v>399</v>
      </c>
      <c r="E61" s="90">
        <v>400</v>
      </c>
      <c r="F61" s="91">
        <v>3.0000000000000001E-3</v>
      </c>
      <c r="G61" s="91">
        <v>0.998</v>
      </c>
    </row>
    <row r="62" spans="1:7" x14ac:dyDescent="0.25">
      <c r="A62" s="88">
        <v>560098</v>
      </c>
      <c r="B62" s="89" t="s">
        <v>91</v>
      </c>
      <c r="C62" s="90">
        <v>1</v>
      </c>
      <c r="D62" s="90">
        <v>6662</v>
      </c>
      <c r="E62" s="90">
        <v>6663</v>
      </c>
      <c r="F62" s="91">
        <v>0</v>
      </c>
      <c r="G62" s="91">
        <v>1</v>
      </c>
    </row>
    <row r="63" spans="1:7" ht="26.25" x14ac:dyDescent="0.25">
      <c r="A63" s="88">
        <v>560099</v>
      </c>
      <c r="B63" s="89" t="s">
        <v>92</v>
      </c>
      <c r="C63" s="90">
        <v>57</v>
      </c>
      <c r="D63" s="90">
        <v>2093</v>
      </c>
      <c r="E63" s="90">
        <v>2150</v>
      </c>
      <c r="F63" s="91">
        <v>2.7E-2</v>
      </c>
      <c r="G63" s="91">
        <v>0.97299999999999998</v>
      </c>
    </row>
    <row r="64" spans="1:7" x14ac:dyDescent="0.25">
      <c r="A64" s="88">
        <v>560205</v>
      </c>
      <c r="B64" s="89" t="s">
        <v>93</v>
      </c>
      <c r="C64" s="90">
        <v>26</v>
      </c>
      <c r="D64" s="90">
        <v>21</v>
      </c>
      <c r="E64" s="90">
        <v>47</v>
      </c>
      <c r="F64" s="91">
        <v>0.55300000000000005</v>
      </c>
      <c r="G64" s="91">
        <v>0.44700000000000001</v>
      </c>
    </row>
    <row r="65" spans="1:7" ht="39" x14ac:dyDescent="0.25">
      <c r="A65" s="88">
        <v>560206</v>
      </c>
      <c r="B65" s="89" t="s">
        <v>46</v>
      </c>
      <c r="C65" s="90">
        <v>14</v>
      </c>
      <c r="D65" s="90">
        <v>72079</v>
      </c>
      <c r="E65" s="90">
        <v>72093</v>
      </c>
      <c r="F65" s="91">
        <v>0</v>
      </c>
      <c r="G65" s="91">
        <v>1</v>
      </c>
    </row>
    <row r="66" spans="1:7" ht="39" x14ac:dyDescent="0.25">
      <c r="A66" s="88">
        <v>560214</v>
      </c>
      <c r="B66" s="89" t="s">
        <v>51</v>
      </c>
      <c r="C66" s="90">
        <v>26383</v>
      </c>
      <c r="D66" s="90">
        <v>81639</v>
      </c>
      <c r="E66" s="90">
        <v>108022</v>
      </c>
      <c r="F66" s="91">
        <v>0.24399999999999999</v>
      </c>
      <c r="G66" s="91">
        <v>0.75600000000000001</v>
      </c>
    </row>
    <row r="67" spans="1:7" x14ac:dyDescent="0.25">
      <c r="A67" s="46"/>
      <c r="B67" s="47" t="s">
        <v>18</v>
      </c>
      <c r="C67" s="48">
        <f>SUM(C6:C66)</f>
        <v>432665</v>
      </c>
      <c r="D67" s="48">
        <f>SUM(D6:D66)</f>
        <v>1492859</v>
      </c>
      <c r="E67" s="48">
        <f>SUM(E6:E66)</f>
        <v>1925524</v>
      </c>
      <c r="F67" s="92">
        <f>C67/E67</f>
        <v>0.22500000000000001</v>
      </c>
      <c r="G67" s="92">
        <f>D67/E67</f>
        <v>0.77500000000000002</v>
      </c>
    </row>
  </sheetData>
  <mergeCells count="9">
    <mergeCell ref="G4:G5"/>
    <mergeCell ref="E1:G1"/>
    <mergeCell ref="A2:G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zoomScale="89" zoomScaleNormal="100" zoomScaleSheetLayoutView="89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20" sqref="D20"/>
    </sheetView>
  </sheetViews>
  <sheetFormatPr defaultRowHeight="15" x14ac:dyDescent="0.25"/>
  <cols>
    <col min="1" max="1" width="7.85546875" style="32" customWidth="1"/>
    <col min="2" max="2" width="38.140625" style="33" customWidth="1"/>
    <col min="3" max="3" width="19.85546875" style="34" customWidth="1"/>
    <col min="4" max="4" width="12.140625" style="34" customWidth="1"/>
    <col min="5" max="5" width="19.42578125" style="37" customWidth="1"/>
    <col min="6" max="6" width="15.7109375" style="37" customWidth="1"/>
    <col min="7" max="7" width="13.7109375" style="36" customWidth="1"/>
    <col min="8" max="8" width="10.85546875" style="37" bestFit="1" customWidth="1"/>
  </cols>
  <sheetData>
    <row r="1" spans="1:8" ht="55.9" customHeight="1" x14ac:dyDescent="0.25">
      <c r="E1" s="35"/>
      <c r="F1" s="336" t="s">
        <v>246</v>
      </c>
      <c r="G1" s="336"/>
      <c r="H1" s="336"/>
    </row>
    <row r="2" spans="1:8" ht="37.15" customHeight="1" x14ac:dyDescent="0.25">
      <c r="A2" s="328" t="s">
        <v>116</v>
      </c>
      <c r="B2" s="328"/>
      <c r="C2" s="328"/>
      <c r="D2" s="328"/>
      <c r="E2" s="328"/>
      <c r="F2" s="328"/>
      <c r="G2" s="328"/>
      <c r="H2" s="328"/>
    </row>
    <row r="3" spans="1:8" s="61" customFormat="1" ht="15.75" customHeight="1" x14ac:dyDescent="0.2">
      <c r="A3" s="344" t="s">
        <v>117</v>
      </c>
      <c r="B3" s="344"/>
      <c r="C3" s="344"/>
      <c r="D3" s="344"/>
      <c r="E3" s="344"/>
      <c r="F3" s="344"/>
      <c r="G3" s="344"/>
      <c r="H3" s="54"/>
    </row>
    <row r="4" spans="1:8" s="216" customFormat="1" ht="78.75" customHeight="1" x14ac:dyDescent="0.2">
      <c r="A4" s="338" t="s">
        <v>96</v>
      </c>
      <c r="B4" s="338" t="s">
        <v>97</v>
      </c>
      <c r="C4" s="219" t="s">
        <v>118</v>
      </c>
      <c r="D4" s="220" t="s">
        <v>119</v>
      </c>
      <c r="E4" s="221" t="s">
        <v>120</v>
      </c>
      <c r="F4" s="222" t="s">
        <v>121</v>
      </c>
      <c r="G4" s="223" t="s">
        <v>102</v>
      </c>
      <c r="H4" s="223" t="s">
        <v>104</v>
      </c>
    </row>
    <row r="5" spans="1:8" s="216" customFormat="1" ht="9.6" customHeight="1" x14ac:dyDescent="0.2">
      <c r="A5" s="345"/>
      <c r="B5" s="345"/>
      <c r="C5" s="342" t="s">
        <v>105</v>
      </c>
      <c r="D5" s="342" t="s">
        <v>105</v>
      </c>
      <c r="E5" s="342" t="s">
        <v>105</v>
      </c>
      <c r="F5" s="342" t="s">
        <v>105</v>
      </c>
      <c r="G5" s="342" t="s">
        <v>105</v>
      </c>
      <c r="H5" s="342" t="s">
        <v>105</v>
      </c>
    </row>
    <row r="6" spans="1:8" s="216" customFormat="1" ht="1.5" customHeight="1" x14ac:dyDescent="0.2">
      <c r="A6" s="339"/>
      <c r="B6" s="339"/>
      <c r="C6" s="343"/>
      <c r="D6" s="343"/>
      <c r="E6" s="343"/>
      <c r="F6" s="343"/>
      <c r="G6" s="343"/>
      <c r="H6" s="343"/>
    </row>
    <row r="7" spans="1:8" x14ac:dyDescent="0.25">
      <c r="A7" s="62">
        <v>560002</v>
      </c>
      <c r="B7" s="63" t="s">
        <v>33</v>
      </c>
      <c r="C7" s="64">
        <v>24</v>
      </c>
      <c r="D7" s="64">
        <v>70</v>
      </c>
      <c r="E7" s="65">
        <v>0.34300000000000003</v>
      </c>
      <c r="F7" s="65">
        <v>0.90739999999999998</v>
      </c>
      <c r="G7" s="65">
        <v>0.90739999999999998</v>
      </c>
      <c r="H7" s="65">
        <v>0.90739999999999998</v>
      </c>
    </row>
    <row r="8" spans="1:8" ht="26.25" x14ac:dyDescent="0.25">
      <c r="A8" s="62">
        <v>560014</v>
      </c>
      <c r="B8" s="63" t="s">
        <v>34</v>
      </c>
      <c r="C8" s="64">
        <v>0</v>
      </c>
      <c r="D8" s="64">
        <v>0</v>
      </c>
      <c r="E8" s="65">
        <v>0</v>
      </c>
      <c r="F8" s="65"/>
      <c r="G8" s="65">
        <v>0</v>
      </c>
      <c r="H8" s="65">
        <v>0</v>
      </c>
    </row>
    <row r="9" spans="1:8" x14ac:dyDescent="0.25">
      <c r="A9" s="62">
        <v>560017</v>
      </c>
      <c r="B9" s="63" t="s">
        <v>35</v>
      </c>
      <c r="C9" s="64">
        <v>206</v>
      </c>
      <c r="D9" s="64">
        <v>302</v>
      </c>
      <c r="E9" s="65">
        <v>0.68200000000000005</v>
      </c>
      <c r="F9" s="65">
        <v>1.8042</v>
      </c>
      <c r="G9" s="65">
        <v>1.8042</v>
      </c>
      <c r="H9" s="65">
        <v>1.8042</v>
      </c>
    </row>
    <row r="10" spans="1:8" x14ac:dyDescent="0.25">
      <c r="A10" s="62">
        <v>560019</v>
      </c>
      <c r="B10" s="63" t="s">
        <v>36</v>
      </c>
      <c r="C10" s="64">
        <v>195</v>
      </c>
      <c r="D10" s="64">
        <v>292</v>
      </c>
      <c r="E10" s="65">
        <v>0.66800000000000004</v>
      </c>
      <c r="F10" s="65">
        <v>1.7672000000000001</v>
      </c>
      <c r="G10" s="65">
        <v>1.6912</v>
      </c>
      <c r="H10" s="65">
        <v>1.6912</v>
      </c>
    </row>
    <row r="11" spans="1:8" x14ac:dyDescent="0.25">
      <c r="A11" s="62">
        <v>560021</v>
      </c>
      <c r="B11" s="63" t="s">
        <v>37</v>
      </c>
      <c r="C11" s="64">
        <v>227</v>
      </c>
      <c r="D11" s="64">
        <v>309</v>
      </c>
      <c r="E11" s="65">
        <v>0.73499999999999999</v>
      </c>
      <c r="F11" s="65">
        <v>1.9443999999999999</v>
      </c>
      <c r="G11" s="65">
        <v>1.1414</v>
      </c>
      <c r="H11" s="65">
        <v>1.1414</v>
      </c>
    </row>
    <row r="12" spans="1:8" x14ac:dyDescent="0.25">
      <c r="A12" s="62">
        <v>560022</v>
      </c>
      <c r="B12" s="63" t="s">
        <v>38</v>
      </c>
      <c r="C12" s="64">
        <v>250</v>
      </c>
      <c r="D12" s="64">
        <v>307</v>
      </c>
      <c r="E12" s="65">
        <v>0.81399999999999995</v>
      </c>
      <c r="F12" s="65">
        <v>2.1534</v>
      </c>
      <c r="G12" s="65">
        <v>1.5956999999999999</v>
      </c>
      <c r="H12" s="65">
        <v>1.5956999999999999</v>
      </c>
    </row>
    <row r="13" spans="1:8" x14ac:dyDescent="0.25">
      <c r="A13" s="62">
        <v>560024</v>
      </c>
      <c r="B13" s="63" t="s">
        <v>39</v>
      </c>
      <c r="C13" s="64">
        <v>0</v>
      </c>
      <c r="D13" s="64">
        <v>0</v>
      </c>
      <c r="E13" s="65">
        <v>0</v>
      </c>
      <c r="F13" s="65"/>
      <c r="G13" s="65">
        <v>0</v>
      </c>
      <c r="H13" s="65">
        <v>0</v>
      </c>
    </row>
    <row r="14" spans="1:8" ht="26.25" x14ac:dyDescent="0.25">
      <c r="A14" s="62">
        <v>560026</v>
      </c>
      <c r="B14" s="63" t="s">
        <v>40</v>
      </c>
      <c r="C14" s="64">
        <v>276</v>
      </c>
      <c r="D14" s="64">
        <v>409</v>
      </c>
      <c r="E14" s="65">
        <v>0.67500000000000004</v>
      </c>
      <c r="F14" s="65">
        <v>1.7857000000000001</v>
      </c>
      <c r="G14" s="65">
        <v>1.4857</v>
      </c>
      <c r="H14" s="65">
        <v>1.4857</v>
      </c>
    </row>
    <row r="15" spans="1:8" x14ac:dyDescent="0.25">
      <c r="A15" s="62">
        <v>560032</v>
      </c>
      <c r="B15" s="63" t="s">
        <v>42</v>
      </c>
      <c r="C15" s="64">
        <v>49</v>
      </c>
      <c r="D15" s="64">
        <v>135</v>
      </c>
      <c r="E15" s="65">
        <v>0.36299999999999999</v>
      </c>
      <c r="F15" s="65">
        <v>0.96030000000000004</v>
      </c>
      <c r="G15" s="65">
        <v>0.96030000000000004</v>
      </c>
      <c r="H15" s="65">
        <v>0.96030000000000004</v>
      </c>
    </row>
    <row r="16" spans="1:8" x14ac:dyDescent="0.25">
      <c r="A16" s="62">
        <v>560033</v>
      </c>
      <c r="B16" s="63" t="s">
        <v>43</v>
      </c>
      <c r="C16" s="64">
        <v>116</v>
      </c>
      <c r="D16" s="64">
        <v>213</v>
      </c>
      <c r="E16" s="65">
        <v>0.54500000000000004</v>
      </c>
      <c r="F16" s="65">
        <v>1.4418</v>
      </c>
      <c r="G16" s="65">
        <v>1.4418</v>
      </c>
      <c r="H16" s="65">
        <v>1.4418</v>
      </c>
    </row>
    <row r="17" spans="1:8" x14ac:dyDescent="0.25">
      <c r="A17" s="62">
        <v>560034</v>
      </c>
      <c r="B17" s="63" t="s">
        <v>44</v>
      </c>
      <c r="C17" s="64">
        <v>50</v>
      </c>
      <c r="D17" s="64">
        <v>172</v>
      </c>
      <c r="E17" s="65">
        <v>0.29099999999999998</v>
      </c>
      <c r="F17" s="65">
        <v>0.76980000000000004</v>
      </c>
      <c r="G17" s="65">
        <v>0.76980000000000004</v>
      </c>
      <c r="H17" s="65">
        <v>0.76980000000000004</v>
      </c>
    </row>
    <row r="18" spans="1:8" x14ac:dyDescent="0.25">
      <c r="A18" s="62">
        <v>560035</v>
      </c>
      <c r="B18" s="63" t="s">
        <v>45</v>
      </c>
      <c r="C18" s="64">
        <v>0</v>
      </c>
      <c r="D18" s="64">
        <v>0</v>
      </c>
      <c r="E18" s="65">
        <v>0</v>
      </c>
      <c r="F18" s="65"/>
      <c r="G18" s="65">
        <v>0</v>
      </c>
      <c r="H18" s="65">
        <v>0</v>
      </c>
    </row>
    <row r="19" spans="1:8" x14ac:dyDescent="0.25">
      <c r="A19" s="62">
        <v>560036</v>
      </c>
      <c r="B19" s="63" t="s">
        <v>41</v>
      </c>
      <c r="C19" s="64">
        <v>98</v>
      </c>
      <c r="D19" s="64">
        <v>285</v>
      </c>
      <c r="E19" s="65">
        <v>0.34399999999999997</v>
      </c>
      <c r="F19" s="65">
        <v>0.91010000000000002</v>
      </c>
      <c r="G19" s="65">
        <v>0.7399</v>
      </c>
      <c r="H19" s="65">
        <v>0.7399</v>
      </c>
    </row>
    <row r="20" spans="1:8" x14ac:dyDescent="0.25">
      <c r="A20" s="62">
        <v>560041</v>
      </c>
      <c r="B20" s="63" t="s">
        <v>47</v>
      </c>
      <c r="C20" s="64">
        <v>0</v>
      </c>
      <c r="D20" s="64">
        <v>0</v>
      </c>
      <c r="E20" s="65">
        <v>0</v>
      </c>
      <c r="F20" s="65"/>
      <c r="G20" s="65">
        <v>0</v>
      </c>
      <c r="H20" s="65">
        <v>0</v>
      </c>
    </row>
    <row r="21" spans="1:8" x14ac:dyDescent="0.25">
      <c r="A21" s="62">
        <v>560043</v>
      </c>
      <c r="B21" s="63" t="s">
        <v>48</v>
      </c>
      <c r="C21" s="64">
        <v>37</v>
      </c>
      <c r="D21" s="64">
        <v>104</v>
      </c>
      <c r="E21" s="65">
        <v>0.35599999999999998</v>
      </c>
      <c r="F21" s="65">
        <v>0.94179999999999997</v>
      </c>
      <c r="G21" s="65">
        <v>0.75529999999999997</v>
      </c>
      <c r="H21" s="65">
        <v>0.75529999999999997</v>
      </c>
    </row>
    <row r="22" spans="1:8" x14ac:dyDescent="0.25">
      <c r="A22" s="62">
        <v>560045</v>
      </c>
      <c r="B22" s="63" t="s">
        <v>49</v>
      </c>
      <c r="C22" s="64">
        <v>24</v>
      </c>
      <c r="D22" s="64">
        <v>128</v>
      </c>
      <c r="E22" s="65">
        <v>0.188</v>
      </c>
      <c r="F22" s="65">
        <v>0.49740000000000001</v>
      </c>
      <c r="G22" s="65">
        <v>0.38350000000000001</v>
      </c>
      <c r="H22" s="65">
        <v>0.38350000000000001</v>
      </c>
    </row>
    <row r="23" spans="1:8" x14ac:dyDescent="0.25">
      <c r="A23" s="62">
        <v>560047</v>
      </c>
      <c r="B23" s="63" t="s">
        <v>50</v>
      </c>
      <c r="C23" s="64">
        <v>38</v>
      </c>
      <c r="D23" s="64">
        <v>193</v>
      </c>
      <c r="E23" s="65">
        <v>0.19700000000000001</v>
      </c>
      <c r="F23" s="65">
        <v>0.5212</v>
      </c>
      <c r="G23" s="65">
        <v>0.40649999999999997</v>
      </c>
      <c r="H23" s="65">
        <v>0.40649999999999997</v>
      </c>
    </row>
    <row r="24" spans="1:8" x14ac:dyDescent="0.25">
      <c r="A24" s="62">
        <v>560052</v>
      </c>
      <c r="B24" s="63" t="s">
        <v>52</v>
      </c>
      <c r="C24" s="64">
        <v>74</v>
      </c>
      <c r="D24" s="64">
        <v>102</v>
      </c>
      <c r="E24" s="65">
        <v>0.72499999999999998</v>
      </c>
      <c r="F24" s="65">
        <v>1.9179999999999999</v>
      </c>
      <c r="G24" s="65">
        <v>1.4653</v>
      </c>
      <c r="H24" s="65">
        <v>1.4653</v>
      </c>
    </row>
    <row r="25" spans="1:8" x14ac:dyDescent="0.25">
      <c r="A25" s="62">
        <v>560053</v>
      </c>
      <c r="B25" s="63" t="s">
        <v>53</v>
      </c>
      <c r="C25" s="64">
        <v>18</v>
      </c>
      <c r="D25" s="64">
        <v>71</v>
      </c>
      <c r="E25" s="65">
        <v>0.254</v>
      </c>
      <c r="F25" s="65">
        <v>0.67200000000000004</v>
      </c>
      <c r="G25" s="65">
        <v>0.52680000000000005</v>
      </c>
      <c r="H25" s="65">
        <v>0.52680000000000005</v>
      </c>
    </row>
    <row r="26" spans="1:8" x14ac:dyDescent="0.25">
      <c r="A26" s="62">
        <v>560054</v>
      </c>
      <c r="B26" s="63" t="s">
        <v>54</v>
      </c>
      <c r="C26" s="64">
        <v>23</v>
      </c>
      <c r="D26" s="64">
        <v>62</v>
      </c>
      <c r="E26" s="65">
        <v>0.371</v>
      </c>
      <c r="F26" s="65">
        <v>0.98150000000000004</v>
      </c>
      <c r="G26" s="65">
        <v>0.73319999999999996</v>
      </c>
      <c r="H26" s="65">
        <v>0.73319999999999996</v>
      </c>
    </row>
    <row r="27" spans="1:8" x14ac:dyDescent="0.25">
      <c r="A27" s="62">
        <v>560055</v>
      </c>
      <c r="B27" s="63" t="s">
        <v>55</v>
      </c>
      <c r="C27" s="64">
        <v>14</v>
      </c>
      <c r="D27" s="64">
        <v>78</v>
      </c>
      <c r="E27" s="65">
        <v>0.17899999999999999</v>
      </c>
      <c r="F27" s="65">
        <v>0.47349999999999998</v>
      </c>
      <c r="G27" s="65">
        <v>0.37930000000000003</v>
      </c>
      <c r="H27" s="65">
        <v>0.37930000000000003</v>
      </c>
    </row>
    <row r="28" spans="1:8" x14ac:dyDescent="0.25">
      <c r="A28" s="62">
        <v>560056</v>
      </c>
      <c r="B28" s="63" t="s">
        <v>56</v>
      </c>
      <c r="C28" s="64">
        <v>5</v>
      </c>
      <c r="D28" s="64">
        <v>91</v>
      </c>
      <c r="E28" s="65">
        <v>5.5E-2</v>
      </c>
      <c r="F28" s="65">
        <v>0</v>
      </c>
      <c r="G28" s="65">
        <v>0</v>
      </c>
      <c r="H28" s="65">
        <v>0</v>
      </c>
    </row>
    <row r="29" spans="1:8" x14ac:dyDescent="0.25">
      <c r="A29" s="62">
        <v>560057</v>
      </c>
      <c r="B29" s="63" t="s">
        <v>57</v>
      </c>
      <c r="C29" s="64">
        <v>39</v>
      </c>
      <c r="D29" s="64">
        <v>72</v>
      </c>
      <c r="E29" s="65">
        <v>0.54200000000000004</v>
      </c>
      <c r="F29" s="65">
        <v>1.2884</v>
      </c>
      <c r="G29" s="65">
        <v>1.0190999999999999</v>
      </c>
      <c r="H29" s="65">
        <v>1.0190999999999999</v>
      </c>
    </row>
    <row r="30" spans="1:8" x14ac:dyDescent="0.25">
      <c r="A30" s="62">
        <v>560058</v>
      </c>
      <c r="B30" s="63" t="s">
        <v>58</v>
      </c>
      <c r="C30" s="64">
        <v>16</v>
      </c>
      <c r="D30" s="64">
        <v>154</v>
      </c>
      <c r="E30" s="65">
        <v>0.104</v>
      </c>
      <c r="F30" s="65">
        <v>0.12959999999999999</v>
      </c>
      <c r="G30" s="65">
        <v>0.1009</v>
      </c>
      <c r="H30" s="65">
        <v>0.1009</v>
      </c>
    </row>
    <row r="31" spans="1:8" x14ac:dyDescent="0.25">
      <c r="A31" s="62">
        <v>560059</v>
      </c>
      <c r="B31" s="63" t="s">
        <v>59</v>
      </c>
      <c r="C31" s="64">
        <v>55</v>
      </c>
      <c r="D31" s="64">
        <v>67</v>
      </c>
      <c r="E31" s="65">
        <v>0.82099999999999995</v>
      </c>
      <c r="F31" s="65">
        <v>2.0265</v>
      </c>
      <c r="G31" s="65">
        <v>1.6272</v>
      </c>
      <c r="H31" s="65">
        <v>1.6272</v>
      </c>
    </row>
    <row r="32" spans="1:8" x14ac:dyDescent="0.25">
      <c r="A32" s="62">
        <v>560060</v>
      </c>
      <c r="B32" s="63" t="s">
        <v>60</v>
      </c>
      <c r="C32" s="64">
        <v>23</v>
      </c>
      <c r="D32" s="64">
        <v>49</v>
      </c>
      <c r="E32" s="65">
        <v>0.46899999999999997</v>
      </c>
      <c r="F32" s="65">
        <v>1.0952</v>
      </c>
      <c r="G32" s="65">
        <v>0.85870000000000002</v>
      </c>
      <c r="H32" s="65">
        <v>0.85870000000000002</v>
      </c>
    </row>
    <row r="33" spans="1:8" x14ac:dyDescent="0.25">
      <c r="A33" s="62">
        <v>560061</v>
      </c>
      <c r="B33" s="63" t="s">
        <v>61</v>
      </c>
      <c r="C33" s="64">
        <v>26</v>
      </c>
      <c r="D33" s="64">
        <v>79</v>
      </c>
      <c r="E33" s="65">
        <v>0.32900000000000001</v>
      </c>
      <c r="F33" s="65">
        <v>0.72489999999999999</v>
      </c>
      <c r="G33" s="65">
        <v>0.55959999999999999</v>
      </c>
      <c r="H33" s="65">
        <v>0.55959999999999999</v>
      </c>
    </row>
    <row r="34" spans="1:8" x14ac:dyDescent="0.25">
      <c r="A34" s="62">
        <v>560062</v>
      </c>
      <c r="B34" s="63" t="s">
        <v>62</v>
      </c>
      <c r="C34" s="64">
        <v>6</v>
      </c>
      <c r="D34" s="64">
        <v>54</v>
      </c>
      <c r="E34" s="65">
        <v>0.111</v>
      </c>
      <c r="F34" s="65">
        <v>0.14810000000000001</v>
      </c>
      <c r="G34" s="65">
        <v>0.1173</v>
      </c>
      <c r="H34" s="65">
        <v>0.1173</v>
      </c>
    </row>
    <row r="35" spans="1:8" x14ac:dyDescent="0.25">
      <c r="A35" s="62">
        <v>560063</v>
      </c>
      <c r="B35" s="63" t="s">
        <v>63</v>
      </c>
      <c r="C35" s="64">
        <v>36</v>
      </c>
      <c r="D35" s="64">
        <v>87</v>
      </c>
      <c r="E35" s="65">
        <v>0.41399999999999998</v>
      </c>
      <c r="F35" s="65">
        <v>0.94969999999999999</v>
      </c>
      <c r="G35" s="65">
        <v>0.73699999999999999</v>
      </c>
      <c r="H35" s="65">
        <v>0.73699999999999999</v>
      </c>
    </row>
    <row r="36" spans="1:8" x14ac:dyDescent="0.25">
      <c r="A36" s="62">
        <v>560064</v>
      </c>
      <c r="B36" s="63" t="s">
        <v>64</v>
      </c>
      <c r="C36" s="64">
        <v>128</v>
      </c>
      <c r="D36" s="64">
        <v>166</v>
      </c>
      <c r="E36" s="65">
        <v>0.77100000000000002</v>
      </c>
      <c r="F36" s="65">
        <v>1.8942000000000001</v>
      </c>
      <c r="G36" s="65">
        <v>1.4756</v>
      </c>
      <c r="H36" s="65">
        <v>1.4756</v>
      </c>
    </row>
    <row r="37" spans="1:8" x14ac:dyDescent="0.25">
      <c r="A37" s="62">
        <v>560065</v>
      </c>
      <c r="B37" s="63" t="s">
        <v>65</v>
      </c>
      <c r="C37" s="64">
        <v>18</v>
      </c>
      <c r="D37" s="64">
        <v>65</v>
      </c>
      <c r="E37" s="65">
        <v>0.27700000000000002</v>
      </c>
      <c r="F37" s="65">
        <v>0.58730000000000004</v>
      </c>
      <c r="G37" s="65">
        <v>0.47449999999999998</v>
      </c>
      <c r="H37" s="65">
        <v>0.47449999999999998</v>
      </c>
    </row>
    <row r="38" spans="1:8" x14ac:dyDescent="0.25">
      <c r="A38" s="62">
        <v>560066</v>
      </c>
      <c r="B38" s="63" t="s">
        <v>66</v>
      </c>
      <c r="C38" s="64">
        <v>17</v>
      </c>
      <c r="D38" s="64">
        <v>34</v>
      </c>
      <c r="E38" s="65">
        <v>0.5</v>
      </c>
      <c r="F38" s="65">
        <v>1.1772</v>
      </c>
      <c r="G38" s="65">
        <v>0.94179999999999997</v>
      </c>
      <c r="H38" s="65">
        <v>0.94179999999999997</v>
      </c>
    </row>
    <row r="39" spans="1:8" x14ac:dyDescent="0.25">
      <c r="A39" s="62">
        <v>560067</v>
      </c>
      <c r="B39" s="63" t="s">
        <v>67</v>
      </c>
      <c r="C39" s="64">
        <v>22</v>
      </c>
      <c r="D39" s="64">
        <v>101</v>
      </c>
      <c r="E39" s="65">
        <v>0.218</v>
      </c>
      <c r="F39" s="65">
        <v>0.43120000000000003</v>
      </c>
      <c r="G39" s="65">
        <v>0.32940000000000003</v>
      </c>
      <c r="H39" s="65">
        <v>0.32940000000000003</v>
      </c>
    </row>
    <row r="40" spans="1:8" x14ac:dyDescent="0.25">
      <c r="A40" s="62">
        <v>560068</v>
      </c>
      <c r="B40" s="63" t="s">
        <v>68</v>
      </c>
      <c r="C40" s="64">
        <v>71</v>
      </c>
      <c r="D40" s="64">
        <v>204</v>
      </c>
      <c r="E40" s="65">
        <v>0.34799999999999998</v>
      </c>
      <c r="F40" s="65">
        <v>0.77510000000000001</v>
      </c>
      <c r="G40" s="65">
        <v>0.6</v>
      </c>
      <c r="H40" s="65">
        <v>0.6</v>
      </c>
    </row>
    <row r="41" spans="1:8" x14ac:dyDescent="0.25">
      <c r="A41" s="62">
        <v>560069</v>
      </c>
      <c r="B41" s="63" t="s">
        <v>69</v>
      </c>
      <c r="C41" s="64">
        <v>23</v>
      </c>
      <c r="D41" s="64">
        <v>79</v>
      </c>
      <c r="E41" s="65">
        <v>0.29099999999999998</v>
      </c>
      <c r="F41" s="65">
        <v>0.62429999999999997</v>
      </c>
      <c r="G41" s="65">
        <v>0.48759999999999998</v>
      </c>
      <c r="H41" s="65">
        <v>0.48759999999999998</v>
      </c>
    </row>
    <row r="42" spans="1:8" x14ac:dyDescent="0.25">
      <c r="A42" s="62">
        <v>560070</v>
      </c>
      <c r="B42" s="63" t="s">
        <v>70</v>
      </c>
      <c r="C42" s="64">
        <v>112</v>
      </c>
      <c r="D42" s="64">
        <v>191</v>
      </c>
      <c r="E42" s="65">
        <v>0.58599999999999997</v>
      </c>
      <c r="F42" s="65">
        <v>1.4048</v>
      </c>
      <c r="G42" s="65">
        <v>1.0591999999999999</v>
      </c>
      <c r="H42" s="65">
        <v>1.0591999999999999</v>
      </c>
    </row>
    <row r="43" spans="1:8" x14ac:dyDescent="0.25">
      <c r="A43" s="62">
        <v>560071</v>
      </c>
      <c r="B43" s="63" t="s">
        <v>71</v>
      </c>
      <c r="C43" s="64">
        <v>28</v>
      </c>
      <c r="D43" s="64">
        <v>106</v>
      </c>
      <c r="E43" s="65">
        <v>0.26400000000000001</v>
      </c>
      <c r="F43" s="65">
        <v>0.55289999999999995</v>
      </c>
      <c r="G43" s="65">
        <v>0.4158</v>
      </c>
      <c r="H43" s="65">
        <v>0.4158</v>
      </c>
    </row>
    <row r="44" spans="1:8" x14ac:dyDescent="0.25">
      <c r="A44" s="62">
        <v>560072</v>
      </c>
      <c r="B44" s="63" t="s">
        <v>72</v>
      </c>
      <c r="C44" s="64">
        <v>54</v>
      </c>
      <c r="D44" s="64">
        <v>99</v>
      </c>
      <c r="E44" s="65">
        <v>0.54500000000000004</v>
      </c>
      <c r="F44" s="65">
        <v>1.2963</v>
      </c>
      <c r="G44" s="65">
        <v>1.0254000000000001</v>
      </c>
      <c r="H44" s="65">
        <v>1.0254000000000001</v>
      </c>
    </row>
    <row r="45" spans="1:8" x14ac:dyDescent="0.25">
      <c r="A45" s="62">
        <v>560073</v>
      </c>
      <c r="B45" s="63" t="s">
        <v>73</v>
      </c>
      <c r="C45" s="64">
        <v>74</v>
      </c>
      <c r="D45" s="64">
        <v>95</v>
      </c>
      <c r="E45" s="65">
        <v>0.77900000000000003</v>
      </c>
      <c r="F45" s="65">
        <v>1.9153</v>
      </c>
      <c r="G45" s="65">
        <v>1.5992999999999999</v>
      </c>
      <c r="H45" s="65">
        <v>1.5992999999999999</v>
      </c>
    </row>
    <row r="46" spans="1:8" x14ac:dyDescent="0.25">
      <c r="A46" s="62">
        <v>560074</v>
      </c>
      <c r="B46" s="63" t="s">
        <v>74</v>
      </c>
      <c r="C46" s="64">
        <v>29</v>
      </c>
      <c r="D46" s="64">
        <v>77</v>
      </c>
      <c r="E46" s="65">
        <v>0.377</v>
      </c>
      <c r="F46" s="65">
        <v>0.85189999999999999</v>
      </c>
      <c r="G46" s="65">
        <v>0.64570000000000005</v>
      </c>
      <c r="H46" s="65">
        <v>0.64570000000000005</v>
      </c>
    </row>
    <row r="47" spans="1:8" x14ac:dyDescent="0.25">
      <c r="A47" s="62">
        <v>560075</v>
      </c>
      <c r="B47" s="63" t="s">
        <v>75</v>
      </c>
      <c r="C47" s="64">
        <v>109</v>
      </c>
      <c r="D47" s="64">
        <v>173</v>
      </c>
      <c r="E47" s="65">
        <v>0.63</v>
      </c>
      <c r="F47" s="65">
        <v>1.5212000000000001</v>
      </c>
      <c r="G47" s="65">
        <v>1.1728000000000001</v>
      </c>
      <c r="H47" s="65">
        <v>1.1728000000000001</v>
      </c>
    </row>
    <row r="48" spans="1:8" x14ac:dyDescent="0.25">
      <c r="A48" s="62">
        <v>560076</v>
      </c>
      <c r="B48" s="63" t="s">
        <v>76</v>
      </c>
      <c r="C48" s="64">
        <v>15</v>
      </c>
      <c r="D48" s="64">
        <v>42</v>
      </c>
      <c r="E48" s="65">
        <v>0.35699999999999998</v>
      </c>
      <c r="F48" s="65">
        <v>0.79890000000000005</v>
      </c>
      <c r="G48" s="65">
        <v>0.63280000000000003</v>
      </c>
      <c r="H48" s="65">
        <v>0.63280000000000003</v>
      </c>
    </row>
    <row r="49" spans="1:8" x14ac:dyDescent="0.25">
      <c r="A49" s="62">
        <v>560077</v>
      </c>
      <c r="B49" s="63" t="s">
        <v>77</v>
      </c>
      <c r="C49" s="64">
        <v>23</v>
      </c>
      <c r="D49" s="64">
        <v>44</v>
      </c>
      <c r="E49" s="65">
        <v>0.52300000000000002</v>
      </c>
      <c r="F49" s="65">
        <v>1.2381</v>
      </c>
      <c r="G49" s="65">
        <v>1.0349999999999999</v>
      </c>
      <c r="H49" s="65">
        <v>1.0349999999999999</v>
      </c>
    </row>
    <row r="50" spans="1:8" x14ac:dyDescent="0.25">
      <c r="A50" s="62">
        <v>560078</v>
      </c>
      <c r="B50" s="63" t="s">
        <v>78</v>
      </c>
      <c r="C50" s="64">
        <v>31</v>
      </c>
      <c r="D50" s="64">
        <v>178</v>
      </c>
      <c r="E50" s="65">
        <v>0.17399999999999999</v>
      </c>
      <c r="F50" s="65">
        <v>0.31480000000000002</v>
      </c>
      <c r="G50" s="65">
        <v>0.23419999999999999</v>
      </c>
      <c r="H50" s="65">
        <v>0.23419999999999999</v>
      </c>
    </row>
    <row r="51" spans="1:8" x14ac:dyDescent="0.25">
      <c r="A51" s="62">
        <v>560079</v>
      </c>
      <c r="B51" s="63" t="s">
        <v>79</v>
      </c>
      <c r="C51" s="64">
        <v>119</v>
      </c>
      <c r="D51" s="64">
        <v>189</v>
      </c>
      <c r="E51" s="65">
        <v>0.63</v>
      </c>
      <c r="F51" s="65">
        <v>1.5212000000000001</v>
      </c>
      <c r="G51" s="65">
        <v>1.1803999999999999</v>
      </c>
      <c r="H51" s="65">
        <v>1.1803999999999999</v>
      </c>
    </row>
    <row r="52" spans="1:8" x14ac:dyDescent="0.25">
      <c r="A52" s="62">
        <v>560080</v>
      </c>
      <c r="B52" s="63" t="s">
        <v>80</v>
      </c>
      <c r="C52" s="64">
        <v>33</v>
      </c>
      <c r="D52" s="64">
        <v>93</v>
      </c>
      <c r="E52" s="65">
        <v>0.35499999999999998</v>
      </c>
      <c r="F52" s="65">
        <v>0.79369999999999996</v>
      </c>
      <c r="G52" s="65">
        <v>0.6119</v>
      </c>
      <c r="H52" s="65">
        <v>0.6119</v>
      </c>
    </row>
    <row r="53" spans="1:8" x14ac:dyDescent="0.25">
      <c r="A53" s="62">
        <v>560081</v>
      </c>
      <c r="B53" s="63" t="s">
        <v>81</v>
      </c>
      <c r="C53" s="64">
        <v>48</v>
      </c>
      <c r="D53" s="64">
        <v>117</v>
      </c>
      <c r="E53" s="65">
        <v>0.41</v>
      </c>
      <c r="F53" s="65">
        <v>0.93920000000000003</v>
      </c>
      <c r="G53" s="65">
        <v>0.69969999999999999</v>
      </c>
      <c r="H53" s="65">
        <v>0.69969999999999999</v>
      </c>
    </row>
    <row r="54" spans="1:8" x14ac:dyDescent="0.25">
      <c r="A54" s="62">
        <v>560082</v>
      </c>
      <c r="B54" s="63" t="s">
        <v>82</v>
      </c>
      <c r="C54" s="64">
        <v>20</v>
      </c>
      <c r="D54" s="64">
        <v>68</v>
      </c>
      <c r="E54" s="65">
        <v>0.29399999999999998</v>
      </c>
      <c r="F54" s="65">
        <v>0.63229999999999997</v>
      </c>
      <c r="G54" s="65">
        <v>0.50519999999999998</v>
      </c>
      <c r="H54" s="65">
        <v>0.50519999999999998</v>
      </c>
    </row>
    <row r="55" spans="1:8" x14ac:dyDescent="0.25">
      <c r="A55" s="62">
        <v>560083</v>
      </c>
      <c r="B55" s="63" t="s">
        <v>83</v>
      </c>
      <c r="C55" s="64">
        <v>42</v>
      </c>
      <c r="D55" s="64">
        <v>111</v>
      </c>
      <c r="E55" s="65">
        <v>0.378</v>
      </c>
      <c r="F55" s="65">
        <v>0.85450000000000004</v>
      </c>
      <c r="G55" s="65">
        <v>0.69210000000000005</v>
      </c>
      <c r="H55" s="65">
        <v>0.69210000000000005</v>
      </c>
    </row>
    <row r="56" spans="1:8" x14ac:dyDescent="0.25">
      <c r="A56" s="62">
        <v>560084</v>
      </c>
      <c r="B56" s="63" t="s">
        <v>84</v>
      </c>
      <c r="C56" s="64">
        <v>21</v>
      </c>
      <c r="D56" s="64">
        <v>70</v>
      </c>
      <c r="E56" s="65">
        <v>0.3</v>
      </c>
      <c r="F56" s="65">
        <v>0.64810000000000001</v>
      </c>
      <c r="G56" s="65">
        <v>0.4919</v>
      </c>
      <c r="H56" s="65">
        <v>0.4919</v>
      </c>
    </row>
    <row r="57" spans="1:8" x14ac:dyDescent="0.25">
      <c r="A57" s="62">
        <v>560085</v>
      </c>
      <c r="B57" s="63" t="s">
        <v>85</v>
      </c>
      <c r="C57" s="64">
        <v>0</v>
      </c>
      <c r="D57" s="64">
        <v>0</v>
      </c>
      <c r="E57" s="65">
        <v>0</v>
      </c>
      <c r="F57" s="65"/>
      <c r="G57" s="65">
        <v>0</v>
      </c>
      <c r="H57" s="65">
        <v>0</v>
      </c>
    </row>
    <row r="58" spans="1:8" ht="18" customHeight="1" x14ac:dyDescent="0.25">
      <c r="A58" s="62">
        <v>560086</v>
      </c>
      <c r="B58" s="63" t="s">
        <v>86</v>
      </c>
      <c r="C58" s="64">
        <v>21</v>
      </c>
      <c r="D58" s="64">
        <v>88</v>
      </c>
      <c r="E58" s="65">
        <v>0.23899999999999999</v>
      </c>
      <c r="F58" s="65">
        <v>0.63229999999999997</v>
      </c>
      <c r="G58" s="65">
        <v>0.61329999999999996</v>
      </c>
      <c r="H58" s="65">
        <v>0.61329999999999996</v>
      </c>
    </row>
    <row r="59" spans="1:8" x14ac:dyDescent="0.25">
      <c r="A59" s="62">
        <v>560087</v>
      </c>
      <c r="B59" s="63" t="s">
        <v>87</v>
      </c>
      <c r="C59" s="64">
        <v>44</v>
      </c>
      <c r="D59" s="64">
        <v>98</v>
      </c>
      <c r="E59" s="65">
        <v>0.44900000000000001</v>
      </c>
      <c r="F59" s="65">
        <v>1.1878</v>
      </c>
      <c r="G59" s="65">
        <v>1.1878</v>
      </c>
      <c r="H59" s="65">
        <v>1.1878</v>
      </c>
    </row>
    <row r="60" spans="1:8" ht="26.25" x14ac:dyDescent="0.25">
      <c r="A60" s="62">
        <v>560088</v>
      </c>
      <c r="B60" s="63" t="s">
        <v>88</v>
      </c>
      <c r="C60" s="64">
        <v>10</v>
      </c>
      <c r="D60" s="64">
        <v>29</v>
      </c>
      <c r="E60" s="65">
        <v>0.34499999999999997</v>
      </c>
      <c r="F60" s="65">
        <v>0.91269999999999996</v>
      </c>
      <c r="G60" s="65">
        <v>0.91269999999999996</v>
      </c>
      <c r="H60" s="65">
        <v>0.91269999999999996</v>
      </c>
    </row>
    <row r="61" spans="1:8" ht="26.25" x14ac:dyDescent="0.25">
      <c r="A61" s="62">
        <v>560089</v>
      </c>
      <c r="B61" s="63" t="s">
        <v>89</v>
      </c>
      <c r="C61" s="64">
        <v>7</v>
      </c>
      <c r="D61" s="64">
        <v>17</v>
      </c>
      <c r="E61" s="65">
        <v>0.41199999999999998</v>
      </c>
      <c r="F61" s="65">
        <v>1.0899000000000001</v>
      </c>
      <c r="G61" s="65">
        <v>1.0899000000000001</v>
      </c>
      <c r="H61" s="65">
        <v>1.0899000000000001</v>
      </c>
    </row>
    <row r="62" spans="1:8" ht="26.25" x14ac:dyDescent="0.25">
      <c r="A62" s="62">
        <v>560096</v>
      </c>
      <c r="B62" s="63" t="s">
        <v>90</v>
      </c>
      <c r="C62" s="64">
        <v>0</v>
      </c>
      <c r="D62" s="64">
        <v>1</v>
      </c>
      <c r="E62" s="65">
        <v>0</v>
      </c>
      <c r="F62" s="65"/>
      <c r="G62" s="65">
        <v>0</v>
      </c>
      <c r="H62" s="65">
        <v>0</v>
      </c>
    </row>
    <row r="63" spans="1:8" x14ac:dyDescent="0.25">
      <c r="A63" s="62">
        <v>560098</v>
      </c>
      <c r="B63" s="63" t="s">
        <v>91</v>
      </c>
      <c r="C63" s="64">
        <v>1</v>
      </c>
      <c r="D63" s="64">
        <v>11</v>
      </c>
      <c r="E63" s="65">
        <v>9.0999999999999998E-2</v>
      </c>
      <c r="F63" s="65">
        <v>0.2407</v>
      </c>
      <c r="G63" s="65">
        <v>0.2407</v>
      </c>
      <c r="H63" s="65">
        <v>0.2407</v>
      </c>
    </row>
    <row r="64" spans="1:8" ht="26.25" x14ac:dyDescent="0.25">
      <c r="A64" s="62">
        <v>560099</v>
      </c>
      <c r="B64" s="63" t="s">
        <v>92</v>
      </c>
      <c r="C64" s="64">
        <v>1</v>
      </c>
      <c r="D64" s="64">
        <v>12</v>
      </c>
      <c r="E64" s="65">
        <v>8.3000000000000004E-2</v>
      </c>
      <c r="F64" s="65">
        <v>0.21959999999999999</v>
      </c>
      <c r="G64" s="65">
        <v>0.21360000000000001</v>
      </c>
      <c r="H64" s="65">
        <v>0.21360000000000001</v>
      </c>
    </row>
    <row r="65" spans="1:8" x14ac:dyDescent="0.25">
      <c r="A65" s="62">
        <v>560205</v>
      </c>
      <c r="B65" s="63" t="s">
        <v>93</v>
      </c>
      <c r="C65" s="64">
        <v>1</v>
      </c>
      <c r="D65" s="64">
        <v>1</v>
      </c>
      <c r="E65" s="65">
        <v>1</v>
      </c>
      <c r="F65" s="65">
        <v>2.5</v>
      </c>
      <c r="G65" s="65">
        <v>1.1174999999999999</v>
      </c>
      <c r="H65" s="65">
        <v>1.1174999999999999</v>
      </c>
    </row>
    <row r="66" spans="1:8" ht="26.25" x14ac:dyDescent="0.25">
      <c r="A66" s="62">
        <v>560206</v>
      </c>
      <c r="B66" s="63" t="s">
        <v>46</v>
      </c>
      <c r="C66" s="64">
        <v>259</v>
      </c>
      <c r="D66" s="64">
        <v>382</v>
      </c>
      <c r="E66" s="65">
        <v>0.67800000000000005</v>
      </c>
      <c r="F66" s="65">
        <v>1.6480999999999999</v>
      </c>
      <c r="G66" s="65">
        <v>1.6480999999999999</v>
      </c>
      <c r="H66" s="65">
        <v>1.6480999999999999</v>
      </c>
    </row>
    <row r="67" spans="1:8" ht="26.25" x14ac:dyDescent="0.25">
      <c r="A67" s="62">
        <v>560214</v>
      </c>
      <c r="B67" s="63" t="s">
        <v>51</v>
      </c>
      <c r="C67" s="64">
        <v>143</v>
      </c>
      <c r="D67" s="64">
        <v>384</v>
      </c>
      <c r="E67" s="65">
        <v>0.372</v>
      </c>
      <c r="F67" s="65">
        <v>0.83860000000000001</v>
      </c>
      <c r="G67" s="65">
        <v>0.63400000000000001</v>
      </c>
      <c r="H67" s="65">
        <v>0.63400000000000001</v>
      </c>
    </row>
    <row r="68" spans="1:8" x14ac:dyDescent="0.25">
      <c r="A68" s="46"/>
      <c r="B68" s="47" t="s">
        <v>18</v>
      </c>
      <c r="C68" s="48">
        <v>3449</v>
      </c>
      <c r="D68" s="48">
        <v>7210</v>
      </c>
      <c r="E68" s="66">
        <v>0.47839999999999999</v>
      </c>
      <c r="F68" s="66">
        <v>1.0337000000000001</v>
      </c>
      <c r="G68" s="49">
        <v>0.75700000000000001</v>
      </c>
      <c r="H68" s="49">
        <v>0.75700000000000001</v>
      </c>
    </row>
  </sheetData>
  <mergeCells count="11">
    <mergeCell ref="H5:H6"/>
    <mergeCell ref="F1:H1"/>
    <mergeCell ref="A2:H2"/>
    <mergeCell ref="A3:G3"/>
    <mergeCell ref="A4:A6"/>
    <mergeCell ref="B4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9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zoomScale="112" zoomScaleNormal="100" zoomScaleSheetLayoutView="112" workbookViewId="0">
      <pane xSplit="2" ySplit="6" topLeftCell="C15" activePane="bottomRight" state="frozen"/>
      <selection pane="topRight" activeCell="C1" sqref="C1"/>
      <selection pane="bottomLeft" activeCell="A7" sqref="A7"/>
      <selection pane="bottomRight" activeCell="Q26" sqref="Q26:Q27"/>
    </sheetView>
  </sheetViews>
  <sheetFormatPr defaultRowHeight="15" x14ac:dyDescent="0.25"/>
  <cols>
    <col min="1" max="1" width="7.85546875" style="32" customWidth="1"/>
    <col min="2" max="2" width="30.85546875" style="33" customWidth="1"/>
    <col min="3" max="3" width="10.28515625" style="34" customWidth="1"/>
    <col min="4" max="4" width="9.42578125" style="34" customWidth="1"/>
    <col min="5" max="5" width="10" style="34" customWidth="1"/>
    <col min="6" max="7" width="10.7109375" style="37" customWidth="1"/>
    <col min="8" max="8" width="10.5703125" style="36" customWidth="1"/>
    <col min="9" max="9" width="11.42578125" style="36" customWidth="1"/>
    <col min="10" max="10" width="10.85546875" style="37" bestFit="1" customWidth="1"/>
    <col min="11" max="11" width="10.28515625" style="38" customWidth="1"/>
    <col min="12" max="12" width="9.140625" style="38"/>
    <col min="13" max="13" width="12.7109375" customWidth="1"/>
    <col min="14" max="14" width="11.7109375" bestFit="1" customWidth="1"/>
  </cols>
  <sheetData>
    <row r="1" spans="1:14" ht="54.75" customHeight="1" x14ac:dyDescent="0.25">
      <c r="F1" s="35"/>
      <c r="G1" s="35"/>
      <c r="I1" s="35"/>
      <c r="J1" s="336" t="s">
        <v>247</v>
      </c>
      <c r="K1" s="336"/>
      <c r="L1" s="336"/>
      <c r="M1" s="336"/>
    </row>
    <row r="2" spans="1:14" ht="33.75" customHeight="1" x14ac:dyDescent="0.25">
      <c r="A2" s="328" t="s">
        <v>114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</row>
    <row r="3" spans="1:14" s="34" customFormat="1" ht="31.15" customHeight="1" x14ac:dyDescent="0.2">
      <c r="A3" s="357" t="s">
        <v>115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</row>
    <row r="4" spans="1:14" s="216" customFormat="1" ht="44.25" customHeight="1" x14ac:dyDescent="0.2">
      <c r="A4" s="338" t="s">
        <v>96</v>
      </c>
      <c r="B4" s="338" t="s">
        <v>97</v>
      </c>
      <c r="C4" s="346" t="s">
        <v>98</v>
      </c>
      <c r="D4" s="347"/>
      <c r="E4" s="348" t="s">
        <v>99</v>
      </c>
      <c r="F4" s="349"/>
      <c r="G4" s="350" t="s">
        <v>100</v>
      </c>
      <c r="H4" s="351"/>
      <c r="I4" s="352" t="s">
        <v>101</v>
      </c>
      <c r="J4" s="353"/>
      <c r="K4" s="356" t="s">
        <v>102</v>
      </c>
      <c r="L4" s="356"/>
      <c r="M4" s="224" t="s">
        <v>104</v>
      </c>
    </row>
    <row r="5" spans="1:14" s="216" customFormat="1" ht="6" customHeight="1" x14ac:dyDescent="0.2">
      <c r="A5" s="345"/>
      <c r="B5" s="345"/>
      <c r="C5" s="342" t="s">
        <v>105</v>
      </c>
      <c r="D5" s="354" t="s">
        <v>106</v>
      </c>
      <c r="E5" s="342" t="s">
        <v>105</v>
      </c>
      <c r="F5" s="354" t="s">
        <v>106</v>
      </c>
      <c r="G5" s="342" t="s">
        <v>105</v>
      </c>
      <c r="H5" s="354" t="s">
        <v>106</v>
      </c>
      <c r="I5" s="342" t="s">
        <v>105</v>
      </c>
      <c r="J5" s="354" t="s">
        <v>106</v>
      </c>
      <c r="K5" s="342" t="s">
        <v>105</v>
      </c>
      <c r="L5" s="354" t="s">
        <v>106</v>
      </c>
      <c r="M5" s="342" t="s">
        <v>107</v>
      </c>
    </row>
    <row r="6" spans="1:14" s="216" customFormat="1" ht="11.25" x14ac:dyDescent="0.2">
      <c r="A6" s="339"/>
      <c r="B6" s="339"/>
      <c r="C6" s="343"/>
      <c r="D6" s="355"/>
      <c r="E6" s="343"/>
      <c r="F6" s="355"/>
      <c r="G6" s="343"/>
      <c r="H6" s="355"/>
      <c r="I6" s="343"/>
      <c r="J6" s="355"/>
      <c r="K6" s="343"/>
      <c r="L6" s="355"/>
      <c r="M6" s="343"/>
    </row>
    <row r="7" spans="1:14" x14ac:dyDescent="0.25">
      <c r="A7" s="40">
        <f>[2]ПН!A7</f>
        <v>560002</v>
      </c>
      <c r="B7" s="41" t="str">
        <f>[2]ПН!B7</f>
        <v>ОРЕНБУРГ ОБЛАСТНАЯ КБ  № 2</v>
      </c>
      <c r="C7" s="42">
        <v>2088</v>
      </c>
      <c r="D7" s="42">
        <v>0</v>
      </c>
      <c r="E7" s="42">
        <v>17769</v>
      </c>
      <c r="F7" s="42">
        <v>0</v>
      </c>
      <c r="G7" s="43">
        <v>0.11799999999999999</v>
      </c>
      <c r="H7" s="43">
        <v>0</v>
      </c>
      <c r="I7" s="43">
        <v>2.5</v>
      </c>
      <c r="J7" s="43">
        <v>0</v>
      </c>
      <c r="K7" s="43">
        <v>2.5</v>
      </c>
      <c r="L7" s="43">
        <v>0</v>
      </c>
      <c r="M7" s="59">
        <v>2.5</v>
      </c>
      <c r="N7" s="38"/>
    </row>
    <row r="8" spans="1:14" ht="30" x14ac:dyDescent="0.25">
      <c r="A8" s="40">
        <f>[2]ПН!A8</f>
        <v>560014</v>
      </c>
      <c r="B8" s="41" t="str">
        <f>[2]ПН!B8</f>
        <v>ОРЕНБУРГ ФГБОУ ВО ОРГМУ МИНЗДРАВА</v>
      </c>
      <c r="C8" s="42">
        <v>250</v>
      </c>
      <c r="D8" s="42">
        <v>3</v>
      </c>
      <c r="E8" s="42">
        <v>5355</v>
      </c>
      <c r="F8" s="42">
        <v>207</v>
      </c>
      <c r="G8" s="43">
        <v>4.7E-2</v>
      </c>
      <c r="H8" s="43">
        <v>1.4E-2</v>
      </c>
      <c r="I8" s="43">
        <v>2.5</v>
      </c>
      <c r="J8" s="43">
        <v>2.5</v>
      </c>
      <c r="K8" s="43">
        <v>2.4075000000000002</v>
      </c>
      <c r="L8" s="43">
        <v>9.2499999999999999E-2</v>
      </c>
      <c r="M8" s="59">
        <v>2.5</v>
      </c>
    </row>
    <row r="9" spans="1:14" x14ac:dyDescent="0.25">
      <c r="A9" s="40">
        <f>[2]ПН!A9</f>
        <v>560017</v>
      </c>
      <c r="B9" s="41" t="str">
        <f>[2]ПН!B9</f>
        <v>ОРЕНБУРГ ГБУЗ ГКБ №1</v>
      </c>
      <c r="C9" s="42">
        <v>8319</v>
      </c>
      <c r="D9" s="42">
        <v>0</v>
      </c>
      <c r="E9" s="42">
        <v>79800</v>
      </c>
      <c r="F9" s="42">
        <v>1</v>
      </c>
      <c r="G9" s="43">
        <v>0.104</v>
      </c>
      <c r="H9" s="43">
        <v>0</v>
      </c>
      <c r="I9" s="43">
        <v>2.5</v>
      </c>
      <c r="J9" s="43">
        <v>0</v>
      </c>
      <c r="K9" s="43">
        <v>2.5</v>
      </c>
      <c r="L9" s="43">
        <v>0</v>
      </c>
      <c r="M9" s="59">
        <v>2.5</v>
      </c>
      <c r="N9" s="38"/>
    </row>
    <row r="10" spans="1:14" x14ac:dyDescent="0.25">
      <c r="A10" s="40">
        <f>[2]ПН!A10</f>
        <v>560019</v>
      </c>
      <c r="B10" s="41" t="str">
        <f>[2]ПН!B10</f>
        <v>ОРЕНБУРГ ГАУЗ ГКБ  №3</v>
      </c>
      <c r="C10" s="42">
        <v>8071</v>
      </c>
      <c r="D10" s="42">
        <v>317</v>
      </c>
      <c r="E10" s="42">
        <v>88442</v>
      </c>
      <c r="F10" s="42">
        <v>3953</v>
      </c>
      <c r="G10" s="43">
        <v>9.0999999999999998E-2</v>
      </c>
      <c r="H10" s="43">
        <v>0.08</v>
      </c>
      <c r="I10" s="43">
        <v>2.5</v>
      </c>
      <c r="J10" s="43">
        <v>2.5</v>
      </c>
      <c r="K10" s="43">
        <v>2.3925000000000001</v>
      </c>
      <c r="L10" s="43">
        <v>0.1075</v>
      </c>
      <c r="M10" s="59">
        <v>2.5</v>
      </c>
    </row>
    <row r="11" spans="1:14" x14ac:dyDescent="0.25">
      <c r="A11" s="40">
        <f>[2]ПН!A11</f>
        <v>560021</v>
      </c>
      <c r="B11" s="41" t="str">
        <f>[2]ПН!B11</f>
        <v>ОРЕНБУРГ ГБУЗ ГКБ № 5</v>
      </c>
      <c r="C11" s="42">
        <v>5467</v>
      </c>
      <c r="D11" s="42">
        <v>4294</v>
      </c>
      <c r="E11" s="42">
        <v>56366</v>
      </c>
      <c r="F11" s="42">
        <v>39645</v>
      </c>
      <c r="G11" s="43">
        <v>9.7000000000000003E-2</v>
      </c>
      <c r="H11" s="43">
        <v>0.108</v>
      </c>
      <c r="I11" s="43">
        <v>2.5</v>
      </c>
      <c r="J11" s="43">
        <v>2.5</v>
      </c>
      <c r="K11" s="43">
        <v>1.4675</v>
      </c>
      <c r="L11" s="43">
        <v>1.0325</v>
      </c>
      <c r="M11" s="59">
        <v>2.5</v>
      </c>
      <c r="N11" s="38"/>
    </row>
    <row r="12" spans="1:14" x14ac:dyDescent="0.25">
      <c r="A12" s="40">
        <f>[2]ПН!A12</f>
        <v>560022</v>
      </c>
      <c r="B12" s="41" t="str">
        <f>[2]ПН!B12</f>
        <v>ОРЕНБУРГ ГАУЗ ГКБ  №6</v>
      </c>
      <c r="C12" s="42">
        <v>6570</v>
      </c>
      <c r="D12" s="42">
        <v>3041</v>
      </c>
      <c r="E12" s="42">
        <v>67469</v>
      </c>
      <c r="F12" s="42">
        <v>23578</v>
      </c>
      <c r="G12" s="43">
        <v>9.7000000000000003E-2</v>
      </c>
      <c r="H12" s="43">
        <v>0.129</v>
      </c>
      <c r="I12" s="43">
        <v>2.5</v>
      </c>
      <c r="J12" s="43">
        <v>2.5</v>
      </c>
      <c r="K12" s="43">
        <v>1.8525</v>
      </c>
      <c r="L12" s="43">
        <v>0.64749999999999996</v>
      </c>
      <c r="M12" s="59">
        <v>2.5</v>
      </c>
    </row>
    <row r="13" spans="1:14" x14ac:dyDescent="0.25">
      <c r="A13" s="40">
        <f>[2]ПН!A13</f>
        <v>560024</v>
      </c>
      <c r="B13" s="41" t="str">
        <f>[2]ПН!B13</f>
        <v>ОРЕНБУРГ ГАУЗ ДГКБ</v>
      </c>
      <c r="C13" s="42">
        <v>120</v>
      </c>
      <c r="D13" s="42">
        <v>5270</v>
      </c>
      <c r="E13" s="42">
        <v>1777</v>
      </c>
      <c r="F13" s="42">
        <v>52119</v>
      </c>
      <c r="G13" s="43">
        <v>6.8000000000000005E-2</v>
      </c>
      <c r="H13" s="43">
        <v>0.10100000000000001</v>
      </c>
      <c r="I13" s="43">
        <v>2.5</v>
      </c>
      <c r="J13" s="43">
        <v>2.5</v>
      </c>
      <c r="K13" s="43">
        <v>8.2500000000000004E-2</v>
      </c>
      <c r="L13" s="43">
        <v>2.4175</v>
      </c>
      <c r="M13" s="59">
        <v>2.5</v>
      </c>
      <c r="N13" s="38"/>
    </row>
    <row r="14" spans="1:14" ht="30" x14ac:dyDescent="0.25">
      <c r="A14" s="40">
        <f>[2]ПН!A14</f>
        <v>560026</v>
      </c>
      <c r="B14" s="41" t="str">
        <f>[2]ПН!B14</f>
        <v>ОРЕНБУРГ ГАУЗ ГКБ ИМ. ПИРОГОВА Н.И.</v>
      </c>
      <c r="C14" s="42">
        <v>10133</v>
      </c>
      <c r="D14" s="42">
        <v>2500</v>
      </c>
      <c r="E14" s="42">
        <v>101983</v>
      </c>
      <c r="F14" s="42">
        <v>20558</v>
      </c>
      <c r="G14" s="43">
        <v>9.9000000000000005E-2</v>
      </c>
      <c r="H14" s="43">
        <v>0.122</v>
      </c>
      <c r="I14" s="43">
        <v>2.5</v>
      </c>
      <c r="J14" s="43">
        <v>2.5</v>
      </c>
      <c r="K14" s="43">
        <v>2.08</v>
      </c>
      <c r="L14" s="43">
        <v>0.42</v>
      </c>
      <c r="M14" s="59">
        <v>2.5</v>
      </c>
    </row>
    <row r="15" spans="1:14" x14ac:dyDescent="0.25">
      <c r="A15" s="40">
        <f>[2]ПН!A15</f>
        <v>560032</v>
      </c>
      <c r="B15" s="41" t="str">
        <f>[2]ПН!B15</f>
        <v>ОРСКАЯ ГАУЗ ГБ № 2</v>
      </c>
      <c r="C15" s="42">
        <v>2195</v>
      </c>
      <c r="D15" s="42">
        <v>0</v>
      </c>
      <c r="E15" s="42">
        <v>20131</v>
      </c>
      <c r="F15" s="42">
        <v>0</v>
      </c>
      <c r="G15" s="43">
        <v>0.109</v>
      </c>
      <c r="H15" s="43">
        <v>0</v>
      </c>
      <c r="I15" s="43">
        <v>2.5</v>
      </c>
      <c r="J15" s="43">
        <v>0</v>
      </c>
      <c r="K15" s="43">
        <v>2.5</v>
      </c>
      <c r="L15" s="43">
        <v>0</v>
      </c>
      <c r="M15" s="59">
        <v>2.5</v>
      </c>
      <c r="N15" s="38"/>
    </row>
    <row r="16" spans="1:14" x14ac:dyDescent="0.25">
      <c r="A16" s="40">
        <f>[2]ПН!A16</f>
        <v>560033</v>
      </c>
      <c r="B16" s="41" t="str">
        <f>[2]ПН!B16</f>
        <v>ОРСКАЯ ГАУЗ ГБ № 3</v>
      </c>
      <c r="C16" s="42">
        <v>4388</v>
      </c>
      <c r="D16" s="42">
        <v>0</v>
      </c>
      <c r="E16" s="42">
        <v>43150</v>
      </c>
      <c r="F16" s="42">
        <v>0</v>
      </c>
      <c r="G16" s="43">
        <v>0.10199999999999999</v>
      </c>
      <c r="H16" s="43">
        <v>0</v>
      </c>
      <c r="I16" s="43">
        <v>2.5</v>
      </c>
      <c r="J16" s="43">
        <v>0</v>
      </c>
      <c r="K16" s="43">
        <v>2.5</v>
      </c>
      <c r="L16" s="43">
        <v>0</v>
      </c>
      <c r="M16" s="59">
        <v>2.5</v>
      </c>
    </row>
    <row r="17" spans="1:14" x14ac:dyDescent="0.25">
      <c r="A17" s="40">
        <f>[2]ПН!A17</f>
        <v>560034</v>
      </c>
      <c r="B17" s="41" t="str">
        <f>[2]ПН!B17</f>
        <v>ОРСКАЯ ГАУЗ ГБ № 4</v>
      </c>
      <c r="C17" s="42">
        <v>4585</v>
      </c>
      <c r="D17" s="42">
        <v>0</v>
      </c>
      <c r="E17" s="42">
        <v>37725</v>
      </c>
      <c r="F17" s="42">
        <v>4</v>
      </c>
      <c r="G17" s="43">
        <v>0.122</v>
      </c>
      <c r="H17" s="43">
        <v>0</v>
      </c>
      <c r="I17" s="43">
        <v>2.5</v>
      </c>
      <c r="J17" s="43">
        <v>0</v>
      </c>
      <c r="K17" s="43">
        <v>2.5</v>
      </c>
      <c r="L17" s="43">
        <v>0</v>
      </c>
      <c r="M17" s="59">
        <v>2.5</v>
      </c>
      <c r="N17" s="38"/>
    </row>
    <row r="18" spans="1:14" x14ac:dyDescent="0.25">
      <c r="A18" s="40">
        <f>[2]ПН!A18</f>
        <v>560035</v>
      </c>
      <c r="B18" s="41" t="str">
        <f>[2]ПН!B18</f>
        <v>ОРСКАЯ ГАУЗ ГБ № 5</v>
      </c>
      <c r="C18" s="42">
        <v>40</v>
      </c>
      <c r="D18" s="42">
        <v>3110</v>
      </c>
      <c r="E18" s="42">
        <v>1725</v>
      </c>
      <c r="F18" s="42">
        <v>32845</v>
      </c>
      <c r="G18" s="43">
        <v>2.3E-2</v>
      </c>
      <c r="H18" s="43">
        <v>9.5000000000000001E-2</v>
      </c>
      <c r="I18" s="43">
        <v>2.5</v>
      </c>
      <c r="J18" s="43">
        <v>2.5</v>
      </c>
      <c r="K18" s="43">
        <v>0.125</v>
      </c>
      <c r="L18" s="43">
        <v>2.375</v>
      </c>
      <c r="M18" s="59">
        <v>2.5</v>
      </c>
    </row>
    <row r="19" spans="1:14" x14ac:dyDescent="0.25">
      <c r="A19" s="40">
        <f>[2]ПН!A19</f>
        <v>560036</v>
      </c>
      <c r="B19" s="41" t="str">
        <f>[2]ПН!B19</f>
        <v>ОРСКАЯ ГАУЗ ГБ № 1</v>
      </c>
      <c r="C19" s="42">
        <v>4489</v>
      </c>
      <c r="D19" s="42">
        <v>990</v>
      </c>
      <c r="E19" s="42">
        <v>45457</v>
      </c>
      <c r="F19" s="42">
        <v>10422</v>
      </c>
      <c r="G19" s="43">
        <v>9.9000000000000005E-2</v>
      </c>
      <c r="H19" s="43">
        <v>9.5000000000000001E-2</v>
      </c>
      <c r="I19" s="43">
        <v>2.5</v>
      </c>
      <c r="J19" s="43">
        <v>2.5</v>
      </c>
      <c r="K19" s="43">
        <v>2.0325000000000002</v>
      </c>
      <c r="L19" s="43">
        <v>0.46750000000000003</v>
      </c>
      <c r="M19" s="59">
        <v>2.5</v>
      </c>
      <c r="N19" s="38"/>
    </row>
    <row r="20" spans="1:14" x14ac:dyDescent="0.25">
      <c r="A20" s="40">
        <f>[2]ПН!A20</f>
        <v>560041</v>
      </c>
      <c r="B20" s="41" t="str">
        <f>[2]ПН!B20</f>
        <v>НОВОТРОИЦКАЯ ГАУЗ ДГБ</v>
      </c>
      <c r="C20" s="42">
        <v>34</v>
      </c>
      <c r="D20" s="42">
        <v>2423</v>
      </c>
      <c r="E20" s="42">
        <v>454</v>
      </c>
      <c r="F20" s="42">
        <v>19442</v>
      </c>
      <c r="G20" s="43">
        <v>7.4999999999999997E-2</v>
      </c>
      <c r="H20" s="43">
        <v>0.125</v>
      </c>
      <c r="I20" s="43">
        <v>2.5</v>
      </c>
      <c r="J20" s="43">
        <v>2.5</v>
      </c>
      <c r="K20" s="43">
        <v>5.7500000000000002E-2</v>
      </c>
      <c r="L20" s="43">
        <v>2.4424999999999999</v>
      </c>
      <c r="M20" s="59">
        <v>2.5</v>
      </c>
    </row>
    <row r="21" spans="1:14" x14ac:dyDescent="0.25">
      <c r="A21" s="40">
        <f>[2]ПН!A21</f>
        <v>560043</v>
      </c>
      <c r="B21" s="41" t="str">
        <f>[2]ПН!B21</f>
        <v>МЕДНОГОРСКАЯ ГБ</v>
      </c>
      <c r="C21" s="42">
        <v>2406</v>
      </c>
      <c r="D21" s="42">
        <v>891</v>
      </c>
      <c r="E21" s="42">
        <v>20659</v>
      </c>
      <c r="F21" s="42">
        <v>5116</v>
      </c>
      <c r="G21" s="43">
        <v>0.11600000000000001</v>
      </c>
      <c r="H21" s="43">
        <v>0.17399999999999999</v>
      </c>
      <c r="I21" s="43">
        <v>2.5</v>
      </c>
      <c r="J21" s="43">
        <v>0.77449999999999997</v>
      </c>
      <c r="K21" s="43">
        <v>2.0049999999999999</v>
      </c>
      <c r="L21" s="43">
        <v>0.15329999999999999</v>
      </c>
      <c r="M21" s="59">
        <v>2.1583000000000001</v>
      </c>
      <c r="N21" s="38"/>
    </row>
    <row r="22" spans="1:14" x14ac:dyDescent="0.25">
      <c r="A22" s="40">
        <f>[2]ПН!A22</f>
        <v>560045</v>
      </c>
      <c r="B22" s="41" t="str">
        <f>[2]ПН!B22</f>
        <v>БУГУРУСЛАНСКАЯ ГБ</v>
      </c>
      <c r="C22" s="42">
        <v>2238</v>
      </c>
      <c r="D22" s="42">
        <v>578</v>
      </c>
      <c r="E22" s="42">
        <v>20415</v>
      </c>
      <c r="F22" s="42">
        <v>6048</v>
      </c>
      <c r="G22" s="43">
        <v>0.11</v>
      </c>
      <c r="H22" s="43">
        <v>9.6000000000000002E-2</v>
      </c>
      <c r="I22" s="43">
        <v>2.5</v>
      </c>
      <c r="J22" s="43">
        <v>2.5</v>
      </c>
      <c r="K22" s="43">
        <v>1.9275</v>
      </c>
      <c r="L22" s="43">
        <v>0.57250000000000001</v>
      </c>
      <c r="M22" s="59">
        <v>2.5</v>
      </c>
    </row>
    <row r="23" spans="1:14" x14ac:dyDescent="0.25">
      <c r="A23" s="40">
        <f>[2]ПН!A23</f>
        <v>560047</v>
      </c>
      <c r="B23" s="41" t="str">
        <f>[2]ПН!B23</f>
        <v>БУГУРУСЛАНСКАЯ РБ</v>
      </c>
      <c r="C23" s="42">
        <v>3115</v>
      </c>
      <c r="D23" s="42">
        <v>731</v>
      </c>
      <c r="E23" s="42">
        <v>28955</v>
      </c>
      <c r="F23" s="42">
        <v>8163</v>
      </c>
      <c r="G23" s="43">
        <v>0.108</v>
      </c>
      <c r="H23" s="43">
        <v>0.09</v>
      </c>
      <c r="I23" s="43">
        <v>2.5</v>
      </c>
      <c r="J23" s="43">
        <v>2.5</v>
      </c>
      <c r="K23" s="43">
        <v>1.95</v>
      </c>
      <c r="L23" s="43">
        <v>0.55000000000000004</v>
      </c>
      <c r="M23" s="59">
        <v>2.5</v>
      </c>
      <c r="N23" s="38"/>
    </row>
    <row r="24" spans="1:14" x14ac:dyDescent="0.25">
      <c r="A24" s="40">
        <f>[2]ПН!A24</f>
        <v>560052</v>
      </c>
      <c r="B24" s="41" t="str">
        <f>[2]ПН!B24</f>
        <v>АБДУЛИНСКАЯ ГБ</v>
      </c>
      <c r="C24" s="42">
        <v>2342</v>
      </c>
      <c r="D24" s="42">
        <v>424</v>
      </c>
      <c r="E24" s="42">
        <v>17203</v>
      </c>
      <c r="F24" s="42">
        <v>5319</v>
      </c>
      <c r="G24" s="43">
        <v>0.13600000000000001</v>
      </c>
      <c r="H24" s="43">
        <v>0.08</v>
      </c>
      <c r="I24" s="43">
        <v>1.5707</v>
      </c>
      <c r="J24" s="43">
        <v>2.5</v>
      </c>
      <c r="K24" s="43">
        <v>1.2</v>
      </c>
      <c r="L24" s="43">
        <v>0.59</v>
      </c>
      <c r="M24" s="59">
        <v>1.79</v>
      </c>
    </row>
    <row r="25" spans="1:14" x14ac:dyDescent="0.25">
      <c r="A25" s="40">
        <f>[2]ПН!A25</f>
        <v>560053</v>
      </c>
      <c r="B25" s="41" t="str">
        <f>[2]ПН!B25</f>
        <v>АДАМОВСКАЯ РБ</v>
      </c>
      <c r="C25" s="42">
        <v>1897</v>
      </c>
      <c r="D25" s="42">
        <v>542</v>
      </c>
      <c r="E25" s="42">
        <v>15414</v>
      </c>
      <c r="F25" s="42">
        <v>4237</v>
      </c>
      <c r="G25" s="43">
        <v>0.123</v>
      </c>
      <c r="H25" s="43">
        <v>0.128</v>
      </c>
      <c r="I25" s="43">
        <v>2.5</v>
      </c>
      <c r="J25" s="43">
        <v>2.5</v>
      </c>
      <c r="K25" s="43">
        <v>1.96</v>
      </c>
      <c r="L25" s="43">
        <v>0.54</v>
      </c>
      <c r="M25" s="59">
        <v>2.5</v>
      </c>
      <c r="N25" s="38"/>
    </row>
    <row r="26" spans="1:14" x14ac:dyDescent="0.25">
      <c r="A26" s="40">
        <f>[2]ПН!A26</f>
        <v>560054</v>
      </c>
      <c r="B26" s="41" t="str">
        <f>[2]ПН!B26</f>
        <v>АКБУЛАКСКАЯ РБ</v>
      </c>
      <c r="C26" s="42">
        <v>2121</v>
      </c>
      <c r="D26" s="42">
        <v>602</v>
      </c>
      <c r="E26" s="42">
        <v>15633</v>
      </c>
      <c r="F26" s="42">
        <v>5294</v>
      </c>
      <c r="G26" s="43">
        <v>0.13600000000000001</v>
      </c>
      <c r="H26" s="43">
        <v>0.114</v>
      </c>
      <c r="I26" s="43">
        <v>1.5707</v>
      </c>
      <c r="J26" s="43">
        <v>2.5</v>
      </c>
      <c r="K26" s="43">
        <v>1.1733</v>
      </c>
      <c r="L26" s="43">
        <v>0.63249999999999995</v>
      </c>
      <c r="M26" s="59">
        <v>1.8058000000000001</v>
      </c>
    </row>
    <row r="27" spans="1:14" x14ac:dyDescent="0.25">
      <c r="A27" s="40">
        <f>[2]ПН!A27</f>
        <v>560055</v>
      </c>
      <c r="B27" s="41" t="str">
        <f>[2]ПН!B27</f>
        <v>АЛЕКСАНДРОВСКАЯ РБ</v>
      </c>
      <c r="C27" s="42">
        <v>1491</v>
      </c>
      <c r="D27" s="42">
        <v>312</v>
      </c>
      <c r="E27" s="42">
        <v>10782</v>
      </c>
      <c r="F27" s="42">
        <v>2679</v>
      </c>
      <c r="G27" s="43">
        <v>0.13800000000000001</v>
      </c>
      <c r="H27" s="43">
        <v>0.11600000000000001</v>
      </c>
      <c r="I27" s="43">
        <v>1.4136</v>
      </c>
      <c r="J27" s="43">
        <v>2.5</v>
      </c>
      <c r="K27" s="43">
        <v>1.1323000000000001</v>
      </c>
      <c r="L27" s="43">
        <v>0.4975</v>
      </c>
      <c r="M27" s="59">
        <v>1.6297999999999999</v>
      </c>
      <c r="N27" s="38"/>
    </row>
    <row r="28" spans="1:14" x14ac:dyDescent="0.25">
      <c r="A28" s="40">
        <f>[2]ПН!A28</f>
        <v>560056</v>
      </c>
      <c r="B28" s="41" t="str">
        <f>[2]ПН!B28</f>
        <v>АСЕКЕЕВСКАЯ РБ</v>
      </c>
      <c r="C28" s="42">
        <v>1964</v>
      </c>
      <c r="D28" s="42">
        <v>380</v>
      </c>
      <c r="E28" s="42">
        <v>15085</v>
      </c>
      <c r="F28" s="42">
        <v>3365</v>
      </c>
      <c r="G28" s="43">
        <v>0.13</v>
      </c>
      <c r="H28" s="43">
        <v>0.113</v>
      </c>
      <c r="I28" s="43">
        <v>2.0419</v>
      </c>
      <c r="J28" s="43">
        <v>2.5</v>
      </c>
      <c r="K28" s="43">
        <v>1.6702999999999999</v>
      </c>
      <c r="L28" s="43">
        <v>0.45500000000000002</v>
      </c>
      <c r="M28" s="59">
        <v>2.1253000000000002</v>
      </c>
    </row>
    <row r="29" spans="1:14" x14ac:dyDescent="0.25">
      <c r="A29" s="40">
        <f>[2]ПН!A29</f>
        <v>560057</v>
      </c>
      <c r="B29" s="41" t="str">
        <f>[2]ПН!B29</f>
        <v>БЕЛЯЕВСКАЯ РБ</v>
      </c>
      <c r="C29" s="42">
        <v>1842</v>
      </c>
      <c r="D29" s="42">
        <v>536</v>
      </c>
      <c r="E29" s="42">
        <v>12261</v>
      </c>
      <c r="F29" s="42">
        <v>3234</v>
      </c>
      <c r="G29" s="43">
        <v>0.15</v>
      </c>
      <c r="H29" s="43">
        <v>0.16600000000000001</v>
      </c>
      <c r="I29" s="43">
        <v>0.47120000000000001</v>
      </c>
      <c r="J29" s="43">
        <v>1.1005</v>
      </c>
      <c r="K29" s="43">
        <v>0.37269999999999998</v>
      </c>
      <c r="L29" s="43">
        <v>0.23</v>
      </c>
      <c r="M29" s="59">
        <v>0.60270000000000001</v>
      </c>
      <c r="N29" s="38"/>
    </row>
    <row r="30" spans="1:14" x14ac:dyDescent="0.25">
      <c r="A30" s="40">
        <f>[2]ПН!A30</f>
        <v>560058</v>
      </c>
      <c r="B30" s="41" t="str">
        <f>[2]ПН!B30</f>
        <v>ГАЙСКАЯ ГБ</v>
      </c>
      <c r="C30" s="42">
        <v>3972</v>
      </c>
      <c r="D30" s="42">
        <v>1223</v>
      </c>
      <c r="E30" s="42">
        <v>34932</v>
      </c>
      <c r="F30" s="42">
        <v>9940</v>
      </c>
      <c r="G30" s="43">
        <v>0.114</v>
      </c>
      <c r="H30" s="43">
        <v>0.123</v>
      </c>
      <c r="I30" s="43">
        <v>2.5</v>
      </c>
      <c r="J30" s="43">
        <v>2.5</v>
      </c>
      <c r="K30" s="43">
        <v>1.9450000000000001</v>
      </c>
      <c r="L30" s="43">
        <v>0.55500000000000005</v>
      </c>
      <c r="M30" s="59">
        <v>2.5</v>
      </c>
    </row>
    <row r="31" spans="1:14" x14ac:dyDescent="0.25">
      <c r="A31" s="40">
        <f>[2]ПН!A31</f>
        <v>560059</v>
      </c>
      <c r="B31" s="41" t="str">
        <f>[2]ПН!B31</f>
        <v>ГРАЧЕВСКАЯ РБ</v>
      </c>
      <c r="C31" s="42">
        <v>1661</v>
      </c>
      <c r="D31" s="42">
        <v>216</v>
      </c>
      <c r="E31" s="42">
        <v>10723</v>
      </c>
      <c r="F31" s="42">
        <v>2631</v>
      </c>
      <c r="G31" s="43">
        <v>0.155</v>
      </c>
      <c r="H31" s="43">
        <v>8.2000000000000003E-2</v>
      </c>
      <c r="I31" s="43">
        <v>7.85E-2</v>
      </c>
      <c r="J31" s="43">
        <v>2.5</v>
      </c>
      <c r="K31" s="43">
        <v>6.3100000000000003E-2</v>
      </c>
      <c r="L31" s="43">
        <v>0.49249999999999999</v>
      </c>
      <c r="M31" s="59">
        <v>0.55559999999999998</v>
      </c>
      <c r="N31" s="38"/>
    </row>
    <row r="32" spans="1:14" x14ac:dyDescent="0.25">
      <c r="A32" s="40">
        <f>[2]ПН!A32</f>
        <v>560060</v>
      </c>
      <c r="B32" s="41" t="str">
        <f>[2]ПН!B32</f>
        <v>ДОМБАРОВСКАЯ РБ</v>
      </c>
      <c r="C32" s="42">
        <v>1688</v>
      </c>
      <c r="D32" s="42">
        <v>563</v>
      </c>
      <c r="E32" s="42">
        <v>11701</v>
      </c>
      <c r="F32" s="42">
        <v>3215</v>
      </c>
      <c r="G32" s="43">
        <v>0.14399999999999999</v>
      </c>
      <c r="H32" s="43">
        <v>0.17499999999999999</v>
      </c>
      <c r="I32" s="43">
        <v>0.94240000000000002</v>
      </c>
      <c r="J32" s="43">
        <v>0.73370000000000002</v>
      </c>
      <c r="K32" s="43">
        <v>0.73880000000000001</v>
      </c>
      <c r="L32" s="43">
        <v>0.1585</v>
      </c>
      <c r="M32" s="59">
        <v>0.89729999999999999</v>
      </c>
    </row>
    <row r="33" spans="1:14" x14ac:dyDescent="0.25">
      <c r="A33" s="40">
        <f>[2]ПН!A33</f>
        <v>560061</v>
      </c>
      <c r="B33" s="41" t="str">
        <f>[2]ПН!B33</f>
        <v>ИЛЕКСКАЯ РБ</v>
      </c>
      <c r="C33" s="42">
        <v>2503</v>
      </c>
      <c r="D33" s="42">
        <v>734</v>
      </c>
      <c r="E33" s="42">
        <v>17981</v>
      </c>
      <c r="F33" s="42">
        <v>5314</v>
      </c>
      <c r="G33" s="43">
        <v>0.13900000000000001</v>
      </c>
      <c r="H33" s="43">
        <v>0.13800000000000001</v>
      </c>
      <c r="I33" s="43">
        <v>1.3351</v>
      </c>
      <c r="J33" s="43">
        <v>2.2418</v>
      </c>
      <c r="K33" s="43">
        <v>1.0306999999999999</v>
      </c>
      <c r="L33" s="43">
        <v>0.5111</v>
      </c>
      <c r="M33" s="59">
        <v>1.5418000000000001</v>
      </c>
      <c r="N33" s="38"/>
    </row>
    <row r="34" spans="1:14" x14ac:dyDescent="0.25">
      <c r="A34" s="40">
        <f>[2]ПН!A34</f>
        <v>560062</v>
      </c>
      <c r="B34" s="41" t="str">
        <f>[2]ПН!B34</f>
        <v>КВАРКЕНСКАЯ РБ</v>
      </c>
      <c r="C34" s="42">
        <v>1475</v>
      </c>
      <c r="D34" s="42">
        <v>530</v>
      </c>
      <c r="E34" s="42">
        <v>12704</v>
      </c>
      <c r="F34" s="42">
        <v>3334</v>
      </c>
      <c r="G34" s="43">
        <v>0.11600000000000001</v>
      </c>
      <c r="H34" s="43">
        <v>0.159</v>
      </c>
      <c r="I34" s="43">
        <v>2.5</v>
      </c>
      <c r="J34" s="43">
        <v>1.3858999999999999</v>
      </c>
      <c r="K34" s="43">
        <v>1.98</v>
      </c>
      <c r="L34" s="43">
        <v>0.2883</v>
      </c>
      <c r="M34" s="59">
        <v>2.2683</v>
      </c>
    </row>
    <row r="35" spans="1:14" x14ac:dyDescent="0.25">
      <c r="A35" s="40">
        <f>[2]ПН!A35</f>
        <v>560063</v>
      </c>
      <c r="B35" s="41" t="str">
        <f>[2]ПН!B35</f>
        <v>КРАСНОГВАРДЕЙСКАЯ РБ</v>
      </c>
      <c r="C35" s="42">
        <v>1787</v>
      </c>
      <c r="D35" s="42">
        <v>395</v>
      </c>
      <c r="E35" s="42">
        <v>13834</v>
      </c>
      <c r="F35" s="42">
        <v>4004</v>
      </c>
      <c r="G35" s="43">
        <v>0.129</v>
      </c>
      <c r="H35" s="43">
        <v>9.9000000000000005E-2</v>
      </c>
      <c r="I35" s="43">
        <v>2.1204000000000001</v>
      </c>
      <c r="J35" s="43">
        <v>2.5</v>
      </c>
      <c r="K35" s="43">
        <v>1.6454</v>
      </c>
      <c r="L35" s="43">
        <v>0.56000000000000005</v>
      </c>
      <c r="M35" s="59">
        <v>2.2054</v>
      </c>
      <c r="N35" s="38"/>
    </row>
    <row r="36" spans="1:14" x14ac:dyDescent="0.25">
      <c r="A36" s="40">
        <f>[2]ПН!A36</f>
        <v>560064</v>
      </c>
      <c r="B36" s="41" t="str">
        <f>[2]ПН!B36</f>
        <v>КУВАНДЫКСКАЯ ГБ</v>
      </c>
      <c r="C36" s="42">
        <v>3491</v>
      </c>
      <c r="D36" s="42">
        <v>812</v>
      </c>
      <c r="E36" s="42">
        <v>30371</v>
      </c>
      <c r="F36" s="42">
        <v>8631</v>
      </c>
      <c r="G36" s="43">
        <v>0.115</v>
      </c>
      <c r="H36" s="43">
        <v>9.4E-2</v>
      </c>
      <c r="I36" s="43">
        <v>2.5</v>
      </c>
      <c r="J36" s="43">
        <v>2.5</v>
      </c>
      <c r="K36" s="43">
        <v>1.9475</v>
      </c>
      <c r="L36" s="43">
        <v>0.55249999999999999</v>
      </c>
      <c r="M36" s="59">
        <v>2.5</v>
      </c>
    </row>
    <row r="37" spans="1:14" x14ac:dyDescent="0.25">
      <c r="A37" s="40">
        <f>[2]ПН!A37</f>
        <v>560065</v>
      </c>
      <c r="B37" s="41" t="str">
        <f>[2]ПН!B37</f>
        <v>КУРМАНАЕВСКАЯ РБ</v>
      </c>
      <c r="C37" s="42">
        <v>1784</v>
      </c>
      <c r="D37" s="42">
        <v>446</v>
      </c>
      <c r="E37" s="42">
        <v>12863</v>
      </c>
      <c r="F37" s="42">
        <v>3065</v>
      </c>
      <c r="G37" s="43">
        <v>0.13900000000000001</v>
      </c>
      <c r="H37" s="43">
        <v>0.14599999999999999</v>
      </c>
      <c r="I37" s="43">
        <v>1.3351</v>
      </c>
      <c r="J37" s="43">
        <v>1.9157999999999999</v>
      </c>
      <c r="K37" s="43">
        <v>1.0787</v>
      </c>
      <c r="L37" s="43">
        <v>0.36780000000000002</v>
      </c>
      <c r="M37" s="59">
        <v>1.4466000000000001</v>
      </c>
      <c r="N37" s="38"/>
    </row>
    <row r="38" spans="1:14" x14ac:dyDescent="0.25">
      <c r="A38" s="40">
        <f>[2]ПН!A38</f>
        <v>560066</v>
      </c>
      <c r="B38" s="41" t="str">
        <f>[2]ПН!B38</f>
        <v>МАТВЕЕВСКАЯ РБ</v>
      </c>
      <c r="C38" s="42">
        <v>1253</v>
      </c>
      <c r="D38" s="42">
        <v>241</v>
      </c>
      <c r="E38" s="42">
        <v>8762</v>
      </c>
      <c r="F38" s="42">
        <v>2192</v>
      </c>
      <c r="G38" s="43">
        <v>0.14299999999999999</v>
      </c>
      <c r="H38" s="43">
        <v>0.11</v>
      </c>
      <c r="I38" s="43">
        <v>1.0208999999999999</v>
      </c>
      <c r="J38" s="43">
        <v>2.5</v>
      </c>
      <c r="K38" s="43">
        <v>0.81679999999999997</v>
      </c>
      <c r="L38" s="43">
        <v>0.5</v>
      </c>
      <c r="M38" s="59">
        <v>1.3168</v>
      </c>
    </row>
    <row r="39" spans="1:14" x14ac:dyDescent="0.25">
      <c r="A39" s="40">
        <f>[2]ПН!A39</f>
        <v>560067</v>
      </c>
      <c r="B39" s="41" t="str">
        <f>[2]ПН!B39</f>
        <v>НОВООРСКАЯ РБ</v>
      </c>
      <c r="C39" s="42">
        <v>2972</v>
      </c>
      <c r="D39" s="42">
        <v>641</v>
      </c>
      <c r="E39" s="42">
        <v>21640</v>
      </c>
      <c r="F39" s="42">
        <v>6673</v>
      </c>
      <c r="G39" s="43">
        <v>0.13700000000000001</v>
      </c>
      <c r="H39" s="43">
        <v>9.6000000000000002E-2</v>
      </c>
      <c r="I39" s="43">
        <v>1.4921</v>
      </c>
      <c r="J39" s="43">
        <v>2.5</v>
      </c>
      <c r="K39" s="43">
        <v>1.1399999999999999</v>
      </c>
      <c r="L39" s="43">
        <v>0.59</v>
      </c>
      <c r="M39" s="59">
        <v>1.73</v>
      </c>
      <c r="N39" s="38"/>
    </row>
    <row r="40" spans="1:14" x14ac:dyDescent="0.25">
      <c r="A40" s="40">
        <f>[2]ПН!A40</f>
        <v>560068</v>
      </c>
      <c r="B40" s="41" t="str">
        <f>[2]ПН!B40</f>
        <v>НОВОСЕРГИЕВСКАЯ РБ</v>
      </c>
      <c r="C40" s="42">
        <v>3589</v>
      </c>
      <c r="D40" s="42">
        <v>836</v>
      </c>
      <c r="E40" s="42">
        <v>25295</v>
      </c>
      <c r="F40" s="42">
        <v>7368</v>
      </c>
      <c r="G40" s="43">
        <v>0.14199999999999999</v>
      </c>
      <c r="H40" s="43">
        <v>0.113</v>
      </c>
      <c r="I40" s="43">
        <v>1.0994999999999999</v>
      </c>
      <c r="J40" s="43">
        <v>2.5</v>
      </c>
      <c r="K40" s="43">
        <v>0.85099999999999998</v>
      </c>
      <c r="L40" s="43">
        <v>0.56499999999999995</v>
      </c>
      <c r="M40" s="59">
        <v>1.4159999999999999</v>
      </c>
    </row>
    <row r="41" spans="1:14" x14ac:dyDescent="0.25">
      <c r="A41" s="40">
        <f>[2]ПН!A41</f>
        <v>560069</v>
      </c>
      <c r="B41" s="41" t="str">
        <f>[2]ПН!B41</f>
        <v>ОКТЯБРЬСКАЯ РБ</v>
      </c>
      <c r="C41" s="42">
        <v>2054</v>
      </c>
      <c r="D41" s="42">
        <v>516</v>
      </c>
      <c r="E41" s="42">
        <v>15416</v>
      </c>
      <c r="F41" s="42">
        <v>4317</v>
      </c>
      <c r="G41" s="43">
        <v>0.13300000000000001</v>
      </c>
      <c r="H41" s="43">
        <v>0.12</v>
      </c>
      <c r="I41" s="43">
        <v>1.8063</v>
      </c>
      <c r="J41" s="43">
        <v>2.5</v>
      </c>
      <c r="K41" s="43">
        <v>1.4107000000000001</v>
      </c>
      <c r="L41" s="43">
        <v>0.54749999999999999</v>
      </c>
      <c r="M41" s="59">
        <v>1.9581999999999999</v>
      </c>
      <c r="N41" s="38"/>
    </row>
    <row r="42" spans="1:14" x14ac:dyDescent="0.25">
      <c r="A42" s="40">
        <f>[2]ПН!A42</f>
        <v>560070</v>
      </c>
      <c r="B42" s="41" t="str">
        <f>[2]ПН!B42</f>
        <v>ОРЕНБУРГСКАЯ РБ</v>
      </c>
      <c r="C42" s="42">
        <v>7743</v>
      </c>
      <c r="D42" s="42">
        <v>2417</v>
      </c>
      <c r="E42" s="42">
        <v>59881</v>
      </c>
      <c r="F42" s="42">
        <v>19537</v>
      </c>
      <c r="G42" s="43">
        <v>0.129</v>
      </c>
      <c r="H42" s="43">
        <v>0.124</v>
      </c>
      <c r="I42" s="43">
        <v>2.1204000000000001</v>
      </c>
      <c r="J42" s="43">
        <v>2.5</v>
      </c>
      <c r="K42" s="43">
        <v>1.5988</v>
      </c>
      <c r="L42" s="43">
        <v>0.61499999999999999</v>
      </c>
      <c r="M42" s="59">
        <v>2.2138</v>
      </c>
    </row>
    <row r="43" spans="1:14" x14ac:dyDescent="0.25">
      <c r="A43" s="40">
        <f>[2]ПН!A43</f>
        <v>560071</v>
      </c>
      <c r="B43" s="41" t="str">
        <f>[2]ПН!B43</f>
        <v>ПЕРВОМАЙСКАЯ РБ</v>
      </c>
      <c r="C43" s="42">
        <v>2797</v>
      </c>
      <c r="D43" s="42">
        <v>783</v>
      </c>
      <c r="E43" s="42">
        <v>17983</v>
      </c>
      <c r="F43" s="42">
        <v>5941</v>
      </c>
      <c r="G43" s="43">
        <v>0.156</v>
      </c>
      <c r="H43" s="43">
        <v>0.13200000000000001</v>
      </c>
      <c r="I43" s="43">
        <v>0</v>
      </c>
      <c r="J43" s="43">
        <v>2.4864000000000002</v>
      </c>
      <c r="K43" s="43">
        <v>0</v>
      </c>
      <c r="L43" s="43">
        <v>0.61660000000000004</v>
      </c>
      <c r="M43" s="59">
        <v>0.61660000000000004</v>
      </c>
      <c r="N43" s="38"/>
    </row>
    <row r="44" spans="1:14" x14ac:dyDescent="0.25">
      <c r="A44" s="40">
        <f>[2]ПН!A44</f>
        <v>560072</v>
      </c>
      <c r="B44" s="41" t="str">
        <f>[2]ПН!B44</f>
        <v>ПЕРЕВОЛОЦКАЯ РБ</v>
      </c>
      <c r="C44" s="42">
        <v>2545</v>
      </c>
      <c r="D44" s="42">
        <v>600</v>
      </c>
      <c r="E44" s="42">
        <v>19248</v>
      </c>
      <c r="F44" s="42">
        <v>5094</v>
      </c>
      <c r="G44" s="43">
        <v>0.13200000000000001</v>
      </c>
      <c r="H44" s="43">
        <v>0.11799999999999999</v>
      </c>
      <c r="I44" s="43">
        <v>1.8848</v>
      </c>
      <c r="J44" s="43">
        <v>2.5</v>
      </c>
      <c r="K44" s="43">
        <v>1.4908999999999999</v>
      </c>
      <c r="L44" s="43">
        <v>0.52249999999999996</v>
      </c>
      <c r="M44" s="59">
        <v>2.0133999999999999</v>
      </c>
    </row>
    <row r="45" spans="1:14" x14ac:dyDescent="0.25">
      <c r="A45" s="40">
        <f>[2]ПН!A45</f>
        <v>560073</v>
      </c>
      <c r="B45" s="41" t="str">
        <f>[2]ПН!B45</f>
        <v>ПОНОМАРЕВСКАЯ РБ</v>
      </c>
      <c r="C45" s="42">
        <v>1630</v>
      </c>
      <c r="D45" s="42">
        <v>239</v>
      </c>
      <c r="E45" s="42">
        <v>10921</v>
      </c>
      <c r="F45" s="42">
        <v>2159</v>
      </c>
      <c r="G45" s="43">
        <v>0.14899999999999999</v>
      </c>
      <c r="H45" s="43">
        <v>0.111</v>
      </c>
      <c r="I45" s="43">
        <v>0.54969999999999997</v>
      </c>
      <c r="J45" s="43">
        <v>2.5</v>
      </c>
      <c r="K45" s="43">
        <v>0.45900000000000002</v>
      </c>
      <c r="L45" s="43">
        <v>0.41249999999999998</v>
      </c>
      <c r="M45" s="59">
        <v>0.87150000000000005</v>
      </c>
      <c r="N45" s="38"/>
    </row>
    <row r="46" spans="1:14" x14ac:dyDescent="0.25">
      <c r="A46" s="40">
        <f>[2]ПН!A46</f>
        <v>560074</v>
      </c>
      <c r="B46" s="41" t="str">
        <f>[2]ПН!B46</f>
        <v>САКМАРСКАЯ  РБ</v>
      </c>
      <c r="C46" s="42">
        <v>2558</v>
      </c>
      <c r="D46" s="42">
        <v>613</v>
      </c>
      <c r="E46" s="42">
        <v>17923</v>
      </c>
      <c r="F46" s="42">
        <v>5736</v>
      </c>
      <c r="G46" s="43">
        <v>0.14299999999999999</v>
      </c>
      <c r="H46" s="43">
        <v>0.107</v>
      </c>
      <c r="I46" s="43">
        <v>1.0208999999999999</v>
      </c>
      <c r="J46" s="43">
        <v>2.5</v>
      </c>
      <c r="K46" s="43">
        <v>0.77390000000000003</v>
      </c>
      <c r="L46" s="43">
        <v>0.60499999999999998</v>
      </c>
      <c r="M46" s="59">
        <v>1.3789</v>
      </c>
    </row>
    <row r="47" spans="1:14" x14ac:dyDescent="0.25">
      <c r="A47" s="40">
        <f>[2]ПН!A47</f>
        <v>560075</v>
      </c>
      <c r="B47" s="41" t="str">
        <f>[2]ПН!B47</f>
        <v>САРАКТАШСКАЯ РБ</v>
      </c>
      <c r="C47" s="42">
        <v>3858</v>
      </c>
      <c r="D47" s="42">
        <v>770</v>
      </c>
      <c r="E47" s="42">
        <v>29255</v>
      </c>
      <c r="F47" s="42">
        <v>8668</v>
      </c>
      <c r="G47" s="43">
        <v>0.13200000000000001</v>
      </c>
      <c r="H47" s="43">
        <v>8.8999999999999996E-2</v>
      </c>
      <c r="I47" s="43">
        <v>1.8848</v>
      </c>
      <c r="J47" s="43">
        <v>2.5</v>
      </c>
      <c r="K47" s="43">
        <v>1.4532</v>
      </c>
      <c r="L47" s="43">
        <v>0.57250000000000001</v>
      </c>
      <c r="M47" s="59">
        <v>2.0257000000000001</v>
      </c>
      <c r="N47" s="38"/>
    </row>
    <row r="48" spans="1:14" x14ac:dyDescent="0.25">
      <c r="A48" s="40">
        <f>[2]ПН!A48</f>
        <v>560076</v>
      </c>
      <c r="B48" s="41" t="str">
        <f>[2]ПН!B48</f>
        <v>СВЕТЛИНСКАЯ РБ</v>
      </c>
      <c r="C48" s="42">
        <v>1097</v>
      </c>
      <c r="D48" s="42">
        <v>268</v>
      </c>
      <c r="E48" s="42">
        <v>8734</v>
      </c>
      <c r="F48" s="42">
        <v>2300</v>
      </c>
      <c r="G48" s="43">
        <v>0.126</v>
      </c>
      <c r="H48" s="43">
        <v>0.11700000000000001</v>
      </c>
      <c r="I48" s="43">
        <v>2.3559999999999999</v>
      </c>
      <c r="J48" s="43">
        <v>2.5</v>
      </c>
      <c r="K48" s="43">
        <v>1.8660000000000001</v>
      </c>
      <c r="L48" s="43">
        <v>0.52</v>
      </c>
      <c r="M48" s="59">
        <v>2.3860000000000001</v>
      </c>
    </row>
    <row r="49" spans="1:14" x14ac:dyDescent="0.25">
      <c r="A49" s="40">
        <f>[2]ПН!A49</f>
        <v>560077</v>
      </c>
      <c r="B49" s="41" t="str">
        <f>[2]ПН!B49</f>
        <v>СЕВЕРНАЯ РБ</v>
      </c>
      <c r="C49" s="42">
        <v>1283</v>
      </c>
      <c r="D49" s="42">
        <v>289</v>
      </c>
      <c r="E49" s="42">
        <v>10485</v>
      </c>
      <c r="F49" s="42">
        <v>2056</v>
      </c>
      <c r="G49" s="43">
        <v>0.122</v>
      </c>
      <c r="H49" s="43">
        <v>0.14099999999999999</v>
      </c>
      <c r="I49" s="43">
        <v>2.5</v>
      </c>
      <c r="J49" s="43">
        <v>2.1196000000000002</v>
      </c>
      <c r="K49" s="43">
        <v>2.09</v>
      </c>
      <c r="L49" s="43">
        <v>0.34760000000000002</v>
      </c>
      <c r="M49" s="59">
        <v>2.4376000000000002</v>
      </c>
      <c r="N49" s="38"/>
    </row>
    <row r="50" spans="1:14" x14ac:dyDescent="0.25">
      <c r="A50" s="40">
        <f>[2]ПН!A50</f>
        <v>560078</v>
      </c>
      <c r="B50" s="41" t="str">
        <f>[2]ПН!B50</f>
        <v>СОЛЬ-ИЛЕЦКАЯ ГБ</v>
      </c>
      <c r="C50" s="42">
        <v>4500</v>
      </c>
      <c r="D50" s="42">
        <v>1629</v>
      </c>
      <c r="E50" s="42">
        <v>34237</v>
      </c>
      <c r="F50" s="42">
        <v>11782</v>
      </c>
      <c r="G50" s="43">
        <v>0.13100000000000001</v>
      </c>
      <c r="H50" s="43">
        <v>0.13800000000000001</v>
      </c>
      <c r="I50" s="43">
        <v>1.9634</v>
      </c>
      <c r="J50" s="43">
        <v>2.2418</v>
      </c>
      <c r="K50" s="43">
        <v>1.4607000000000001</v>
      </c>
      <c r="L50" s="43">
        <v>0.57389999999999997</v>
      </c>
      <c r="M50" s="59">
        <v>2.0346000000000002</v>
      </c>
    </row>
    <row r="51" spans="1:14" x14ac:dyDescent="0.25">
      <c r="A51" s="40">
        <f>[2]ПН!A51</f>
        <v>560079</v>
      </c>
      <c r="B51" s="41" t="str">
        <f>[2]ПН!B51</f>
        <v>СОРОЧИНСКАЯ ГБ</v>
      </c>
      <c r="C51" s="42">
        <v>4404</v>
      </c>
      <c r="D51" s="42">
        <v>1390</v>
      </c>
      <c r="E51" s="42">
        <v>32876</v>
      </c>
      <c r="F51" s="42">
        <v>9479</v>
      </c>
      <c r="G51" s="43">
        <v>0.13400000000000001</v>
      </c>
      <c r="H51" s="43">
        <v>0.14699999999999999</v>
      </c>
      <c r="I51" s="43">
        <v>1.7277</v>
      </c>
      <c r="J51" s="43">
        <v>1.875</v>
      </c>
      <c r="K51" s="43">
        <v>1.3407</v>
      </c>
      <c r="L51" s="43">
        <v>0.42</v>
      </c>
      <c r="M51" s="59">
        <v>1.7606999999999999</v>
      </c>
      <c r="N51" s="38"/>
    </row>
    <row r="52" spans="1:14" x14ac:dyDescent="0.25">
      <c r="A52" s="40">
        <f>[2]ПН!A52</f>
        <v>560080</v>
      </c>
      <c r="B52" s="41" t="str">
        <f>[2]ПН!B52</f>
        <v>ТАШЛИНСКАЯ РБ</v>
      </c>
      <c r="C52" s="42">
        <v>2386</v>
      </c>
      <c r="D52" s="42">
        <v>731</v>
      </c>
      <c r="E52" s="42">
        <v>17436</v>
      </c>
      <c r="F52" s="42">
        <v>5188</v>
      </c>
      <c r="G52" s="43">
        <v>0.13700000000000001</v>
      </c>
      <c r="H52" s="43">
        <v>0.14099999999999999</v>
      </c>
      <c r="I52" s="43">
        <v>1.4921</v>
      </c>
      <c r="J52" s="43">
        <v>2.1196000000000002</v>
      </c>
      <c r="K52" s="43">
        <v>1.1504000000000001</v>
      </c>
      <c r="L52" s="43">
        <v>0.4854</v>
      </c>
      <c r="M52" s="59">
        <v>1.6357999999999999</v>
      </c>
    </row>
    <row r="53" spans="1:14" x14ac:dyDescent="0.25">
      <c r="A53" s="40">
        <f>[2]ПН!A53</f>
        <v>560081</v>
      </c>
      <c r="B53" s="41" t="str">
        <f>[2]ПН!B53</f>
        <v>ТОЦКАЯ РБ</v>
      </c>
      <c r="C53" s="42">
        <v>2496</v>
      </c>
      <c r="D53" s="42">
        <v>926</v>
      </c>
      <c r="E53" s="42">
        <v>19738</v>
      </c>
      <c r="F53" s="42">
        <v>6757</v>
      </c>
      <c r="G53" s="43">
        <v>0.126</v>
      </c>
      <c r="H53" s="43">
        <v>0.13700000000000001</v>
      </c>
      <c r="I53" s="43">
        <v>2.3559999999999999</v>
      </c>
      <c r="J53" s="43">
        <v>2.2826</v>
      </c>
      <c r="K53" s="43">
        <v>1.7552000000000001</v>
      </c>
      <c r="L53" s="43">
        <v>0.58209999999999995</v>
      </c>
      <c r="M53" s="59">
        <v>2.3372999999999999</v>
      </c>
      <c r="N53" s="38"/>
    </row>
    <row r="54" spans="1:14" x14ac:dyDescent="0.25">
      <c r="A54" s="40">
        <f>[2]ПН!A54</f>
        <v>560082</v>
      </c>
      <c r="B54" s="41" t="str">
        <f>[2]ПН!B54</f>
        <v>ТЮЛЬГАНСКАЯ РБ</v>
      </c>
      <c r="C54" s="42">
        <v>2056</v>
      </c>
      <c r="D54" s="42">
        <v>579</v>
      </c>
      <c r="E54" s="42">
        <v>15154</v>
      </c>
      <c r="F54" s="42">
        <v>3818</v>
      </c>
      <c r="G54" s="43">
        <v>0.13600000000000001</v>
      </c>
      <c r="H54" s="43">
        <v>0.152</v>
      </c>
      <c r="I54" s="43">
        <v>1.5707</v>
      </c>
      <c r="J54" s="43">
        <v>1.6712</v>
      </c>
      <c r="K54" s="43">
        <v>1.2549999999999999</v>
      </c>
      <c r="L54" s="43">
        <v>0.33589999999999998</v>
      </c>
      <c r="M54" s="59">
        <v>1.5909</v>
      </c>
    </row>
    <row r="55" spans="1:14" x14ac:dyDescent="0.25">
      <c r="A55" s="40">
        <f>[2]ПН!A55</f>
        <v>560083</v>
      </c>
      <c r="B55" s="41" t="str">
        <f>[2]ПН!B55</f>
        <v>ШАРЛЫКСКАЯ РБ</v>
      </c>
      <c r="C55" s="42">
        <v>1905</v>
      </c>
      <c r="D55" s="42">
        <v>484</v>
      </c>
      <c r="E55" s="42">
        <v>13909</v>
      </c>
      <c r="F55" s="42">
        <v>3273</v>
      </c>
      <c r="G55" s="43">
        <v>0.13700000000000001</v>
      </c>
      <c r="H55" s="43">
        <v>0.14799999999999999</v>
      </c>
      <c r="I55" s="43">
        <v>1.4921</v>
      </c>
      <c r="J55" s="43">
        <v>1.8342000000000001</v>
      </c>
      <c r="K55" s="43">
        <v>1.2085999999999999</v>
      </c>
      <c r="L55" s="43">
        <v>0.34849999999999998</v>
      </c>
      <c r="M55" s="59">
        <v>1.5570999999999999</v>
      </c>
      <c r="N55" s="38"/>
    </row>
    <row r="56" spans="1:14" x14ac:dyDescent="0.25">
      <c r="A56" s="40">
        <f>[2]ПН!A56</f>
        <v>560084</v>
      </c>
      <c r="B56" s="41" t="str">
        <f>[2]ПН!B56</f>
        <v>ЯСНЕНСКАЯ ГБ</v>
      </c>
      <c r="C56" s="42">
        <v>2526</v>
      </c>
      <c r="D56" s="42">
        <v>770</v>
      </c>
      <c r="E56" s="42">
        <v>20040</v>
      </c>
      <c r="F56" s="42">
        <v>6379</v>
      </c>
      <c r="G56" s="43">
        <v>0.126</v>
      </c>
      <c r="H56" s="43">
        <v>0.121</v>
      </c>
      <c r="I56" s="43">
        <v>2.3559999999999999</v>
      </c>
      <c r="J56" s="43">
        <v>2.5</v>
      </c>
      <c r="K56" s="43">
        <v>1.7882</v>
      </c>
      <c r="L56" s="43">
        <v>0.60250000000000004</v>
      </c>
      <c r="M56" s="59">
        <v>2.3906999999999998</v>
      </c>
    </row>
    <row r="57" spans="1:14" ht="30" x14ac:dyDescent="0.25">
      <c r="A57" s="40">
        <f>[2]ПН!A57</f>
        <v>560085</v>
      </c>
      <c r="B57" s="41" t="str">
        <f>[2]ПН!B57</f>
        <v>СТУДЕНЧЕСКАЯ ПОЛИКЛИНИКА ОГУ</v>
      </c>
      <c r="C57" s="42">
        <v>359</v>
      </c>
      <c r="D57" s="42">
        <v>14</v>
      </c>
      <c r="E57" s="42">
        <v>9595</v>
      </c>
      <c r="F57" s="42">
        <v>549</v>
      </c>
      <c r="G57" s="43">
        <v>3.6999999999999998E-2</v>
      </c>
      <c r="H57" s="43">
        <v>2.5999999999999999E-2</v>
      </c>
      <c r="I57" s="43">
        <v>2.5</v>
      </c>
      <c r="J57" s="43">
        <v>2.5</v>
      </c>
      <c r="K57" s="43">
        <v>2.3650000000000002</v>
      </c>
      <c r="L57" s="43">
        <v>0.13500000000000001</v>
      </c>
      <c r="M57" s="59">
        <v>2.5</v>
      </c>
      <c r="N57" s="38"/>
    </row>
    <row r="58" spans="1:14" x14ac:dyDescent="0.25">
      <c r="A58" s="40">
        <f>[2]ПН!A58</f>
        <v>560086</v>
      </c>
      <c r="B58" s="41" t="str">
        <f>[2]ПН!B58</f>
        <v>ОРЕНБУРГ ОКБ НА СТ. ОРЕНБУРГ</v>
      </c>
      <c r="C58" s="42">
        <v>2315</v>
      </c>
      <c r="D58" s="42">
        <v>49</v>
      </c>
      <c r="E58" s="42">
        <v>17588</v>
      </c>
      <c r="F58" s="42">
        <v>553</v>
      </c>
      <c r="G58" s="43">
        <v>0.13200000000000001</v>
      </c>
      <c r="H58" s="43">
        <v>8.8999999999999996E-2</v>
      </c>
      <c r="I58" s="43">
        <v>1.8848</v>
      </c>
      <c r="J58" s="43">
        <v>2.5</v>
      </c>
      <c r="K58" s="43">
        <v>1.8283</v>
      </c>
      <c r="L58" s="43">
        <v>7.4999999999999997E-2</v>
      </c>
      <c r="M58" s="59">
        <v>1.9033</v>
      </c>
    </row>
    <row r="59" spans="1:14" x14ac:dyDescent="0.25">
      <c r="A59" s="40">
        <f>[2]ПН!A59</f>
        <v>560087</v>
      </c>
      <c r="B59" s="41" t="str">
        <f>[2]ПН!B59</f>
        <v>ОРСКАЯ УБ НА СТ. ОРСК</v>
      </c>
      <c r="C59" s="42">
        <v>2232</v>
      </c>
      <c r="D59" s="42">
        <v>0</v>
      </c>
      <c r="E59" s="42">
        <v>24732</v>
      </c>
      <c r="F59" s="42">
        <v>1</v>
      </c>
      <c r="G59" s="43">
        <v>0.09</v>
      </c>
      <c r="H59" s="43">
        <v>0</v>
      </c>
      <c r="I59" s="43">
        <v>2.5</v>
      </c>
      <c r="J59" s="43">
        <v>0</v>
      </c>
      <c r="K59" s="43">
        <v>2.5</v>
      </c>
      <c r="L59" s="43">
        <v>0</v>
      </c>
      <c r="M59" s="59">
        <v>2.5</v>
      </c>
      <c r="N59" s="38"/>
    </row>
    <row r="60" spans="1:14" ht="30" x14ac:dyDescent="0.25">
      <c r="A60" s="40">
        <f>[2]ПН!A60</f>
        <v>560088</v>
      </c>
      <c r="B60" s="41" t="str">
        <f>[2]ПН!B60</f>
        <v>БУЗУЛУКСКАЯ УЗЛ.  Б-ЦА НА СТ.  БУЗУЛУК</v>
      </c>
      <c r="C60" s="42">
        <v>486</v>
      </c>
      <c r="D60" s="42">
        <v>0</v>
      </c>
      <c r="E60" s="42">
        <v>6001</v>
      </c>
      <c r="F60" s="42">
        <v>0</v>
      </c>
      <c r="G60" s="43">
        <v>8.1000000000000003E-2</v>
      </c>
      <c r="H60" s="43">
        <v>0</v>
      </c>
      <c r="I60" s="43">
        <v>2.5</v>
      </c>
      <c r="J60" s="43">
        <v>0</v>
      </c>
      <c r="K60" s="43">
        <v>2.5</v>
      </c>
      <c r="L60" s="43">
        <v>0</v>
      </c>
      <c r="M60" s="59">
        <v>2.5</v>
      </c>
    </row>
    <row r="61" spans="1:14" ht="30" x14ac:dyDescent="0.25">
      <c r="A61" s="40">
        <f>[2]ПН!A61</f>
        <v>560089</v>
      </c>
      <c r="B61" s="41" t="str">
        <f>[2]ПН!B61</f>
        <v>АБДУЛИНСКАЯ УЗЛ. ПОЛ-КА НА СТ. АБДУЛИНО</v>
      </c>
      <c r="C61" s="42">
        <v>475</v>
      </c>
      <c r="D61" s="42">
        <v>0</v>
      </c>
      <c r="E61" s="42">
        <v>3998</v>
      </c>
      <c r="F61" s="42">
        <v>0</v>
      </c>
      <c r="G61" s="43">
        <v>0.11899999999999999</v>
      </c>
      <c r="H61" s="43">
        <v>0</v>
      </c>
      <c r="I61" s="43">
        <v>2.5</v>
      </c>
      <c r="J61" s="43">
        <v>0</v>
      </c>
      <c r="K61" s="43">
        <v>2.5</v>
      </c>
      <c r="L61" s="43">
        <v>0</v>
      </c>
      <c r="M61" s="59">
        <v>2.5</v>
      </c>
      <c r="N61" s="38"/>
    </row>
    <row r="62" spans="1:14" ht="30" x14ac:dyDescent="0.25">
      <c r="A62" s="40">
        <f>[2]ПН!A62</f>
        <v>560096</v>
      </c>
      <c r="B62" s="41" t="str">
        <f>[2]ПН!B62</f>
        <v>ОРЕНБУРГ ФИЛИАЛ № 3 ФГБУ "426 ВГ" МО РФ</v>
      </c>
      <c r="C62" s="42">
        <v>26</v>
      </c>
      <c r="D62" s="42">
        <v>0</v>
      </c>
      <c r="E62" s="42">
        <v>399</v>
      </c>
      <c r="F62" s="42">
        <v>1</v>
      </c>
      <c r="G62" s="43">
        <v>6.5000000000000002E-2</v>
      </c>
      <c r="H62" s="43">
        <v>0</v>
      </c>
      <c r="I62" s="43">
        <v>2.5</v>
      </c>
      <c r="J62" s="43">
        <v>0</v>
      </c>
      <c r="K62" s="43">
        <v>2.4950000000000001</v>
      </c>
      <c r="L62" s="43">
        <v>0</v>
      </c>
      <c r="M62" s="59">
        <v>2.4950000000000001</v>
      </c>
    </row>
    <row r="63" spans="1:14" x14ac:dyDescent="0.25">
      <c r="A63" s="40">
        <f>[2]ПН!A63</f>
        <v>560098</v>
      </c>
      <c r="B63" s="41" t="str">
        <f>[2]ПН!B63</f>
        <v xml:space="preserve">ФКУЗ МСЧ-56 ФСИН РОССИИ </v>
      </c>
      <c r="C63" s="42">
        <v>317</v>
      </c>
      <c r="D63" s="42">
        <v>0</v>
      </c>
      <c r="E63" s="42">
        <v>6662</v>
      </c>
      <c r="F63" s="42">
        <v>1</v>
      </c>
      <c r="G63" s="43">
        <v>4.8000000000000001E-2</v>
      </c>
      <c r="H63" s="43">
        <v>0</v>
      </c>
      <c r="I63" s="43">
        <v>2.5</v>
      </c>
      <c r="J63" s="43">
        <v>0</v>
      </c>
      <c r="K63" s="43">
        <v>2.5</v>
      </c>
      <c r="L63" s="43">
        <v>0</v>
      </c>
      <c r="M63" s="59">
        <v>2.5</v>
      </c>
      <c r="N63" s="38"/>
    </row>
    <row r="64" spans="1:14" ht="30" x14ac:dyDescent="0.25">
      <c r="A64" s="40">
        <f>[2]ПН!A64</f>
        <v>560099</v>
      </c>
      <c r="B64" s="41" t="str">
        <f>[2]ПН!B64</f>
        <v>МСЧ МВД ПО ОРЕНБУРГСКОЙ ОБЛАСТИ</v>
      </c>
      <c r="C64" s="42">
        <v>243</v>
      </c>
      <c r="D64" s="42">
        <v>11</v>
      </c>
      <c r="E64" s="42">
        <v>2093</v>
      </c>
      <c r="F64" s="42">
        <v>57</v>
      </c>
      <c r="G64" s="43">
        <v>0.11600000000000001</v>
      </c>
      <c r="H64" s="43">
        <v>0.193</v>
      </c>
      <c r="I64" s="43">
        <v>2.5</v>
      </c>
      <c r="J64" s="43">
        <v>0</v>
      </c>
      <c r="K64" s="43">
        <v>2.4325000000000001</v>
      </c>
      <c r="L64" s="43">
        <v>0</v>
      </c>
      <c r="M64" s="59">
        <v>2.4325000000000001</v>
      </c>
    </row>
    <row r="65" spans="1:15" x14ac:dyDescent="0.25">
      <c r="A65" s="40">
        <f>[2]ПН!A65</f>
        <v>560205</v>
      </c>
      <c r="B65" s="41" t="str">
        <f>[2]ПН!B65</f>
        <v>КДЦ ООО</v>
      </c>
      <c r="C65" s="42">
        <v>3</v>
      </c>
      <c r="D65" s="42">
        <v>0</v>
      </c>
      <c r="E65" s="42">
        <v>21</v>
      </c>
      <c r="F65" s="42">
        <v>26</v>
      </c>
      <c r="G65" s="43">
        <v>0.14299999999999999</v>
      </c>
      <c r="H65" s="43">
        <v>0</v>
      </c>
      <c r="I65" s="43">
        <v>1.0208999999999999</v>
      </c>
      <c r="J65" s="43">
        <v>0</v>
      </c>
      <c r="K65" s="43">
        <v>0.45639999999999997</v>
      </c>
      <c r="L65" s="43">
        <v>0</v>
      </c>
      <c r="M65" s="59">
        <v>0.45639999999999997</v>
      </c>
      <c r="N65" s="38"/>
    </row>
    <row r="66" spans="1:15" ht="45" x14ac:dyDescent="0.25">
      <c r="A66" s="40">
        <f>[2]ПН!A66</f>
        <v>560206</v>
      </c>
      <c r="B66" s="41" t="str">
        <f>[2]ПН!B66</f>
        <v>НОВОТРОИЦК БОЛЬНИЦА СКОРОЙ МЕДИЦИНСКОЙ ПОМОЩИ</v>
      </c>
      <c r="C66" s="42">
        <v>6509</v>
      </c>
      <c r="D66" s="42">
        <v>0</v>
      </c>
      <c r="E66" s="42">
        <v>72079</v>
      </c>
      <c r="F66" s="42">
        <v>14</v>
      </c>
      <c r="G66" s="43">
        <v>0.09</v>
      </c>
      <c r="H66" s="43">
        <v>0</v>
      </c>
      <c r="I66" s="43">
        <v>2.5</v>
      </c>
      <c r="J66" s="43">
        <v>0</v>
      </c>
      <c r="K66" s="43">
        <v>2.5</v>
      </c>
      <c r="L66" s="43">
        <v>0</v>
      </c>
      <c r="M66" s="59">
        <v>2.5</v>
      </c>
    </row>
    <row r="67" spans="1:15" ht="45" x14ac:dyDescent="0.25">
      <c r="A67" s="40">
        <f>[2]ПН!A67</f>
        <v>560214</v>
      </c>
      <c r="B67" s="41" t="str">
        <f>[2]ПН!B67</f>
        <v>БУЗУЛУКСКАЯ БОЛЬНИЦА СКОРОЙ МЕДИЦИНСКОЙ ПОМОЩИ</v>
      </c>
      <c r="C67" s="42">
        <v>8139</v>
      </c>
      <c r="D67" s="42">
        <v>2345</v>
      </c>
      <c r="E67" s="42">
        <v>81639</v>
      </c>
      <c r="F67" s="42">
        <v>26383</v>
      </c>
      <c r="G67" s="43">
        <v>0.1</v>
      </c>
      <c r="H67" s="43">
        <v>8.8999999999999996E-2</v>
      </c>
      <c r="I67" s="43">
        <v>2.5</v>
      </c>
      <c r="J67" s="43">
        <v>2.5</v>
      </c>
      <c r="K67" s="43">
        <v>1.89</v>
      </c>
      <c r="L67" s="43">
        <v>0.61</v>
      </c>
      <c r="M67" s="59">
        <v>2.5</v>
      </c>
    </row>
    <row r="68" spans="1:15" x14ac:dyDescent="0.25">
      <c r="A68" s="46"/>
      <c r="B68" s="47" t="s">
        <v>18</v>
      </c>
      <c r="C68" s="48">
        <v>169282</v>
      </c>
      <c r="D68" s="48">
        <v>49004</v>
      </c>
      <c r="E68" s="48">
        <v>1492859</v>
      </c>
      <c r="F68" s="48">
        <v>432665</v>
      </c>
      <c r="G68" s="49">
        <v>0.1154</v>
      </c>
      <c r="H68" s="49">
        <v>9.3799999999999994E-2</v>
      </c>
      <c r="I68" s="49">
        <v>1.9915</v>
      </c>
      <c r="J68" s="49">
        <v>1.7997000000000001</v>
      </c>
      <c r="K68" s="50">
        <v>1.5851999999999999</v>
      </c>
      <c r="L68" s="50">
        <v>0.46379999999999999</v>
      </c>
      <c r="M68" s="60">
        <v>2.0489999999999999</v>
      </c>
      <c r="N68" s="57"/>
      <c r="O68" s="58"/>
    </row>
  </sheetData>
  <mergeCells count="21">
    <mergeCell ref="L5:L6"/>
    <mergeCell ref="M5:M6"/>
    <mergeCell ref="J1:M1"/>
    <mergeCell ref="K4:L4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A2:M2"/>
    <mergeCell ref="A3:M3"/>
    <mergeCell ref="A4:A6"/>
    <mergeCell ref="B4:B6"/>
    <mergeCell ref="C4:D4"/>
    <mergeCell ref="E4:F4"/>
    <mergeCell ref="G4:H4"/>
    <mergeCell ref="I4:J4"/>
  </mergeCells>
  <pageMargins left="0.7" right="0.7" top="0.75" bottom="0.75" header="0.3" footer="0.3"/>
  <pageSetup paperSize="9" scale="84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zoomScale="60" zoomScaleNormal="100" workbookViewId="0">
      <pane xSplit="2" ySplit="6" topLeftCell="C25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5" x14ac:dyDescent="0.25"/>
  <cols>
    <col min="1" max="1" width="7.85546875" style="32" customWidth="1"/>
    <col min="2" max="2" width="29.7109375" style="33" customWidth="1"/>
    <col min="3" max="3" width="10.5703125" style="34" customWidth="1"/>
    <col min="4" max="4" width="9.42578125" style="34" customWidth="1"/>
    <col min="5" max="5" width="10.42578125" style="34" customWidth="1"/>
    <col min="6" max="6" width="9.28515625" style="37" customWidth="1"/>
    <col min="7" max="7" width="10.7109375" style="37" customWidth="1"/>
    <col min="8" max="8" width="10.5703125" style="36" customWidth="1"/>
    <col min="9" max="9" width="11.42578125" style="36" customWidth="1"/>
    <col min="10" max="10" width="10.85546875" style="37" bestFit="1" customWidth="1"/>
    <col min="11" max="11" width="10.28515625" style="38" customWidth="1"/>
    <col min="12" max="12" width="9.140625" style="38"/>
    <col min="13" max="13" width="12.7109375" customWidth="1"/>
    <col min="14" max="14" width="11.7109375" bestFit="1" customWidth="1"/>
  </cols>
  <sheetData>
    <row r="1" spans="1:14" ht="53.25" customHeight="1" x14ac:dyDescent="0.25">
      <c r="F1" s="35"/>
      <c r="G1" s="35"/>
      <c r="J1" s="336" t="s">
        <v>248</v>
      </c>
      <c r="K1" s="336"/>
      <c r="L1" s="336"/>
      <c r="M1" s="336"/>
    </row>
    <row r="2" spans="1:14" ht="33.75" customHeight="1" x14ac:dyDescent="0.25">
      <c r="A2" s="328" t="s">
        <v>113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</row>
    <row r="3" spans="1:14" s="34" customFormat="1" ht="28.9" customHeight="1" x14ac:dyDescent="0.2">
      <c r="A3" s="357" t="s">
        <v>140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</row>
    <row r="4" spans="1:14" s="216" customFormat="1" ht="59.25" customHeight="1" x14ac:dyDescent="0.2">
      <c r="A4" s="338" t="s">
        <v>96</v>
      </c>
      <c r="B4" s="338" t="s">
        <v>97</v>
      </c>
      <c r="C4" s="346" t="s">
        <v>98</v>
      </c>
      <c r="D4" s="347"/>
      <c r="E4" s="348" t="s">
        <v>99</v>
      </c>
      <c r="F4" s="349"/>
      <c r="G4" s="350" t="s">
        <v>100</v>
      </c>
      <c r="H4" s="351"/>
      <c r="I4" s="352" t="s">
        <v>101</v>
      </c>
      <c r="J4" s="353"/>
      <c r="K4" s="356" t="s">
        <v>102</v>
      </c>
      <c r="L4" s="356"/>
      <c r="M4" s="224" t="s">
        <v>104</v>
      </c>
    </row>
    <row r="5" spans="1:14" s="216" customFormat="1" ht="12.6" customHeight="1" x14ac:dyDescent="0.2">
      <c r="A5" s="345"/>
      <c r="B5" s="345"/>
      <c r="C5" s="342" t="s">
        <v>105</v>
      </c>
      <c r="D5" s="354" t="s">
        <v>106</v>
      </c>
      <c r="E5" s="342" t="s">
        <v>105</v>
      </c>
      <c r="F5" s="354" t="s">
        <v>106</v>
      </c>
      <c r="G5" s="342" t="s">
        <v>105</v>
      </c>
      <c r="H5" s="354" t="s">
        <v>106</v>
      </c>
      <c r="I5" s="342" t="s">
        <v>105</v>
      </c>
      <c r="J5" s="354" t="s">
        <v>106</v>
      </c>
      <c r="K5" s="342" t="s">
        <v>105</v>
      </c>
      <c r="L5" s="354" t="s">
        <v>106</v>
      </c>
      <c r="M5" s="342" t="s">
        <v>107</v>
      </c>
    </row>
    <row r="6" spans="1:14" s="216" customFormat="1" ht="11.25" x14ac:dyDescent="0.2">
      <c r="A6" s="339"/>
      <c r="B6" s="339"/>
      <c r="C6" s="343"/>
      <c r="D6" s="355"/>
      <c r="E6" s="343"/>
      <c r="F6" s="355"/>
      <c r="G6" s="343"/>
      <c r="H6" s="355"/>
      <c r="I6" s="343"/>
      <c r="J6" s="355"/>
      <c r="K6" s="343"/>
      <c r="L6" s="355"/>
      <c r="M6" s="343"/>
    </row>
    <row r="7" spans="1:14" x14ac:dyDescent="0.25">
      <c r="A7" s="40">
        <f>[2]ПН!A7</f>
        <v>560002</v>
      </c>
      <c r="B7" s="41" t="str">
        <f>[2]ПН!B7</f>
        <v>ОРЕНБУРГ ОБЛАСТНАЯ КБ  № 2</v>
      </c>
      <c r="C7" s="42">
        <v>4933</v>
      </c>
      <c r="D7" s="42">
        <v>0</v>
      </c>
      <c r="E7" s="42">
        <v>17769</v>
      </c>
      <c r="F7" s="42">
        <v>0</v>
      </c>
      <c r="G7" s="43">
        <v>0.27800000000000002</v>
      </c>
      <c r="H7" s="43">
        <v>0</v>
      </c>
      <c r="I7" s="43">
        <v>1.5609</v>
      </c>
      <c r="J7" s="43">
        <v>0</v>
      </c>
      <c r="K7" s="43">
        <v>1.5609</v>
      </c>
      <c r="L7" s="43">
        <v>0</v>
      </c>
      <c r="M7" s="45">
        <v>1.5609</v>
      </c>
      <c r="N7" s="38"/>
    </row>
    <row r="8" spans="1:14" ht="30" x14ac:dyDescent="0.25">
      <c r="A8" s="40">
        <f>[2]ПН!A8</f>
        <v>560014</v>
      </c>
      <c r="B8" s="41" t="str">
        <f>[2]ПН!B8</f>
        <v>ОРЕНБУРГ ФГБОУ ВО ОРГМУ МИНЗДРАВА</v>
      </c>
      <c r="C8" s="42">
        <v>507</v>
      </c>
      <c r="D8" s="42">
        <v>13</v>
      </c>
      <c r="E8" s="42">
        <v>5355</v>
      </c>
      <c r="F8" s="42">
        <v>207</v>
      </c>
      <c r="G8" s="43">
        <v>9.5000000000000001E-2</v>
      </c>
      <c r="H8" s="43">
        <v>6.3E-2</v>
      </c>
      <c r="I8" s="43">
        <v>2.5</v>
      </c>
      <c r="J8" s="43">
        <v>2.5</v>
      </c>
      <c r="K8" s="43">
        <v>2.4075000000000002</v>
      </c>
      <c r="L8" s="43">
        <v>9.2499999999999999E-2</v>
      </c>
      <c r="M8" s="45">
        <v>2.5</v>
      </c>
    </row>
    <row r="9" spans="1:14" x14ac:dyDescent="0.25">
      <c r="A9" s="40">
        <f>[2]ПН!A9</f>
        <v>560017</v>
      </c>
      <c r="B9" s="41" t="str">
        <f>[2]ПН!B9</f>
        <v>ОРЕНБУРГ ГБУЗ ГКБ №1</v>
      </c>
      <c r="C9" s="42">
        <v>20699</v>
      </c>
      <c r="D9" s="42">
        <v>0</v>
      </c>
      <c r="E9" s="42">
        <v>79800</v>
      </c>
      <c r="F9" s="42">
        <v>1</v>
      </c>
      <c r="G9" s="43">
        <v>0.25900000000000001</v>
      </c>
      <c r="H9" s="43">
        <v>0</v>
      </c>
      <c r="I9" s="43">
        <v>2.2843</v>
      </c>
      <c r="J9" s="43">
        <v>0</v>
      </c>
      <c r="K9" s="43">
        <v>2.2843</v>
      </c>
      <c r="L9" s="43">
        <v>0</v>
      </c>
      <c r="M9" s="45">
        <v>2.2843</v>
      </c>
      <c r="N9" s="38"/>
    </row>
    <row r="10" spans="1:14" x14ac:dyDescent="0.25">
      <c r="A10" s="40">
        <f>[2]ПН!A10</f>
        <v>560019</v>
      </c>
      <c r="B10" s="41" t="str">
        <f>[2]ПН!B10</f>
        <v>ОРЕНБУРГ ГАУЗ ГКБ  №3</v>
      </c>
      <c r="C10" s="42">
        <v>24464</v>
      </c>
      <c r="D10" s="42">
        <v>881</v>
      </c>
      <c r="E10" s="42">
        <v>88442</v>
      </c>
      <c r="F10" s="42">
        <v>3953</v>
      </c>
      <c r="G10" s="43">
        <v>0.27700000000000002</v>
      </c>
      <c r="H10" s="43">
        <v>0.223</v>
      </c>
      <c r="I10" s="43">
        <v>1.599</v>
      </c>
      <c r="J10" s="43">
        <v>2.5</v>
      </c>
      <c r="K10" s="43">
        <v>1.5302</v>
      </c>
      <c r="L10" s="43">
        <v>0.1075</v>
      </c>
      <c r="M10" s="45">
        <v>1.6376999999999999</v>
      </c>
    </row>
    <row r="11" spans="1:14" x14ac:dyDescent="0.25">
      <c r="A11" s="40">
        <f>[2]ПН!A11</f>
        <v>560021</v>
      </c>
      <c r="B11" s="41" t="str">
        <f>[2]ПН!B11</f>
        <v>ОРЕНБУРГ ГБУЗ ГКБ № 5</v>
      </c>
      <c r="C11" s="42">
        <v>17275</v>
      </c>
      <c r="D11" s="42">
        <v>10538</v>
      </c>
      <c r="E11" s="42">
        <v>56366</v>
      </c>
      <c r="F11" s="42">
        <v>39645</v>
      </c>
      <c r="G11" s="43">
        <v>0.30599999999999999</v>
      </c>
      <c r="H11" s="43">
        <v>0.26600000000000001</v>
      </c>
      <c r="I11" s="43">
        <v>0.49490000000000001</v>
      </c>
      <c r="J11" s="43">
        <v>1.3784000000000001</v>
      </c>
      <c r="K11" s="43">
        <v>0.29049999999999998</v>
      </c>
      <c r="L11" s="43">
        <v>0.56930000000000003</v>
      </c>
      <c r="M11" s="45">
        <v>0.85980000000000001</v>
      </c>
      <c r="N11" s="38"/>
    </row>
    <row r="12" spans="1:14" x14ac:dyDescent="0.25">
      <c r="A12" s="40">
        <f>[2]ПН!A12</f>
        <v>560022</v>
      </c>
      <c r="B12" s="41" t="str">
        <f>[2]ПН!B12</f>
        <v>ОРЕНБУРГ ГАУЗ ГКБ  №6</v>
      </c>
      <c r="C12" s="42">
        <v>20623</v>
      </c>
      <c r="D12" s="42">
        <v>5699</v>
      </c>
      <c r="E12" s="42">
        <v>67469</v>
      </c>
      <c r="F12" s="42">
        <v>23578</v>
      </c>
      <c r="G12" s="43">
        <v>0.30599999999999999</v>
      </c>
      <c r="H12" s="43">
        <v>0.24199999999999999</v>
      </c>
      <c r="I12" s="43">
        <v>0.49490000000000001</v>
      </c>
      <c r="J12" s="43">
        <v>2.3513999999999999</v>
      </c>
      <c r="K12" s="43">
        <v>0.36670000000000003</v>
      </c>
      <c r="L12" s="43">
        <v>0.60899999999999999</v>
      </c>
      <c r="M12" s="45">
        <v>0.97570000000000001</v>
      </c>
    </row>
    <row r="13" spans="1:14" x14ac:dyDescent="0.25">
      <c r="A13" s="40">
        <f>[2]ПН!A13</f>
        <v>560024</v>
      </c>
      <c r="B13" s="41" t="str">
        <f>[2]ПН!B13</f>
        <v>ОРЕНБУРГ ГАУЗ ДГКБ</v>
      </c>
      <c r="C13" s="42">
        <v>277</v>
      </c>
      <c r="D13" s="42">
        <v>12843</v>
      </c>
      <c r="E13" s="42">
        <v>1777</v>
      </c>
      <c r="F13" s="42">
        <v>52119</v>
      </c>
      <c r="G13" s="43">
        <v>0.156</v>
      </c>
      <c r="H13" s="43">
        <v>0.246</v>
      </c>
      <c r="I13" s="43">
        <v>2.5</v>
      </c>
      <c r="J13" s="43">
        <v>2.1892</v>
      </c>
      <c r="K13" s="43">
        <v>8.2500000000000004E-2</v>
      </c>
      <c r="L13" s="43">
        <v>2.1168999999999998</v>
      </c>
      <c r="M13" s="45">
        <v>2.1993999999999998</v>
      </c>
      <c r="N13" s="38"/>
    </row>
    <row r="14" spans="1:14" ht="30" x14ac:dyDescent="0.25">
      <c r="A14" s="40">
        <f>[2]ПН!A14</f>
        <v>560026</v>
      </c>
      <c r="B14" s="41" t="str">
        <f>[2]ПН!B14</f>
        <v>ОРЕНБУРГ ГАУЗ ГКБ ИМ. ПИРОГОВА Н.И.</v>
      </c>
      <c r="C14" s="42">
        <v>28712</v>
      </c>
      <c r="D14" s="42">
        <v>6162</v>
      </c>
      <c r="E14" s="42">
        <v>101983</v>
      </c>
      <c r="F14" s="42">
        <v>20558</v>
      </c>
      <c r="G14" s="43">
        <v>0.28199999999999997</v>
      </c>
      <c r="H14" s="43">
        <v>0.3</v>
      </c>
      <c r="I14" s="43">
        <v>1.4086000000000001</v>
      </c>
      <c r="J14" s="43">
        <v>0</v>
      </c>
      <c r="K14" s="43">
        <v>1.1719999999999999</v>
      </c>
      <c r="L14" s="43">
        <v>0</v>
      </c>
      <c r="M14" s="45">
        <v>1.1719999999999999</v>
      </c>
    </row>
    <row r="15" spans="1:14" x14ac:dyDescent="0.25">
      <c r="A15" s="40">
        <f>[2]ПН!A15</f>
        <v>560032</v>
      </c>
      <c r="B15" s="41" t="str">
        <f>[2]ПН!B15</f>
        <v>ОРСКАЯ ГАУЗ ГБ № 2</v>
      </c>
      <c r="C15" s="42">
        <v>5234</v>
      </c>
      <c r="D15" s="42">
        <v>0</v>
      </c>
      <c r="E15" s="42">
        <v>20131</v>
      </c>
      <c r="F15" s="42">
        <v>0</v>
      </c>
      <c r="G15" s="43">
        <v>0.26</v>
      </c>
      <c r="H15" s="43">
        <v>0</v>
      </c>
      <c r="I15" s="43">
        <v>2.2462</v>
      </c>
      <c r="J15" s="43">
        <v>0</v>
      </c>
      <c r="K15" s="43">
        <v>2.2462</v>
      </c>
      <c r="L15" s="43">
        <v>0</v>
      </c>
      <c r="M15" s="45">
        <v>2.2462</v>
      </c>
      <c r="N15" s="38"/>
    </row>
    <row r="16" spans="1:14" x14ac:dyDescent="0.25">
      <c r="A16" s="40">
        <f>[2]ПН!A16</f>
        <v>560033</v>
      </c>
      <c r="B16" s="41" t="str">
        <f>[2]ПН!B16</f>
        <v>ОРСКАЯ ГАУЗ ГБ № 3</v>
      </c>
      <c r="C16" s="42">
        <v>9667</v>
      </c>
      <c r="D16" s="42">
        <v>0</v>
      </c>
      <c r="E16" s="42">
        <v>43150</v>
      </c>
      <c r="F16" s="42">
        <v>0</v>
      </c>
      <c r="G16" s="43">
        <v>0.224</v>
      </c>
      <c r="H16" s="43">
        <v>0</v>
      </c>
      <c r="I16" s="43">
        <v>2.5</v>
      </c>
      <c r="J16" s="43">
        <v>0</v>
      </c>
      <c r="K16" s="43">
        <v>2.5</v>
      </c>
      <c r="L16" s="43">
        <v>0</v>
      </c>
      <c r="M16" s="45">
        <v>2.5</v>
      </c>
    </row>
    <row r="17" spans="1:14" x14ac:dyDescent="0.25">
      <c r="A17" s="40">
        <f>[2]ПН!A17</f>
        <v>560034</v>
      </c>
      <c r="B17" s="41" t="str">
        <f>[2]ПН!B17</f>
        <v>ОРСКАЯ ГАУЗ ГБ № 4</v>
      </c>
      <c r="C17" s="42">
        <v>8213</v>
      </c>
      <c r="D17" s="42">
        <v>1</v>
      </c>
      <c r="E17" s="42">
        <v>37725</v>
      </c>
      <c r="F17" s="42">
        <v>4</v>
      </c>
      <c r="G17" s="43">
        <v>0.218</v>
      </c>
      <c r="H17" s="43">
        <v>0.25</v>
      </c>
      <c r="I17" s="43">
        <v>2.5</v>
      </c>
      <c r="J17" s="43">
        <v>2.0270000000000001</v>
      </c>
      <c r="K17" s="43">
        <v>2.5</v>
      </c>
      <c r="L17" s="43">
        <v>0</v>
      </c>
      <c r="M17" s="45">
        <v>2.5</v>
      </c>
      <c r="N17" s="38"/>
    </row>
    <row r="18" spans="1:14" x14ac:dyDescent="0.25">
      <c r="A18" s="40">
        <f>[2]ПН!A18</f>
        <v>560035</v>
      </c>
      <c r="B18" s="41" t="str">
        <f>[2]ПН!B18</f>
        <v>ОРСКАЯ ГАУЗ ГБ № 5</v>
      </c>
      <c r="C18" s="42">
        <v>117</v>
      </c>
      <c r="D18" s="42">
        <v>5821</v>
      </c>
      <c r="E18" s="42">
        <v>1725</v>
      </c>
      <c r="F18" s="42">
        <v>32845</v>
      </c>
      <c r="G18" s="43">
        <v>6.8000000000000005E-2</v>
      </c>
      <c r="H18" s="43">
        <v>0.17699999999999999</v>
      </c>
      <c r="I18" s="43">
        <v>2.5</v>
      </c>
      <c r="J18" s="43">
        <v>2.5</v>
      </c>
      <c r="K18" s="43">
        <v>0.125</v>
      </c>
      <c r="L18" s="43">
        <v>2.375</v>
      </c>
      <c r="M18" s="45">
        <v>2.5</v>
      </c>
    </row>
    <row r="19" spans="1:14" x14ac:dyDescent="0.25">
      <c r="A19" s="40">
        <f>[2]ПН!A19</f>
        <v>560036</v>
      </c>
      <c r="B19" s="41" t="str">
        <f>[2]ПН!B19</f>
        <v>ОРСКАЯ ГАУЗ ГБ № 1</v>
      </c>
      <c r="C19" s="42">
        <v>11225</v>
      </c>
      <c r="D19" s="42">
        <v>2019</v>
      </c>
      <c r="E19" s="42">
        <v>45457</v>
      </c>
      <c r="F19" s="42">
        <v>10422</v>
      </c>
      <c r="G19" s="43">
        <v>0.247</v>
      </c>
      <c r="H19" s="43">
        <v>0.19400000000000001</v>
      </c>
      <c r="I19" s="43">
        <v>2.5</v>
      </c>
      <c r="J19" s="43">
        <v>2.5</v>
      </c>
      <c r="K19" s="43">
        <v>2.0325000000000002</v>
      </c>
      <c r="L19" s="43">
        <v>0.46750000000000003</v>
      </c>
      <c r="M19" s="45">
        <v>2.5</v>
      </c>
      <c r="N19" s="38"/>
    </row>
    <row r="20" spans="1:14" x14ac:dyDescent="0.25">
      <c r="A20" s="40">
        <f>[2]ПН!A20</f>
        <v>560041</v>
      </c>
      <c r="B20" s="41" t="str">
        <f>[2]ПН!B20</f>
        <v>НОВОТРОИЦКАЯ ГАУЗ ДГБ</v>
      </c>
      <c r="C20" s="42">
        <v>66</v>
      </c>
      <c r="D20" s="42">
        <v>3264</v>
      </c>
      <c r="E20" s="42">
        <v>454</v>
      </c>
      <c r="F20" s="42">
        <v>19442</v>
      </c>
      <c r="G20" s="43">
        <v>0.14499999999999999</v>
      </c>
      <c r="H20" s="43">
        <v>0.16800000000000001</v>
      </c>
      <c r="I20" s="43">
        <v>2.5</v>
      </c>
      <c r="J20" s="43">
        <v>2.5</v>
      </c>
      <c r="K20" s="43">
        <v>5.7500000000000002E-2</v>
      </c>
      <c r="L20" s="43">
        <v>2.4424999999999999</v>
      </c>
      <c r="M20" s="45">
        <v>2.5</v>
      </c>
    </row>
    <row r="21" spans="1:14" x14ac:dyDescent="0.25">
      <c r="A21" s="40">
        <f>[2]ПН!A21</f>
        <v>560043</v>
      </c>
      <c r="B21" s="41" t="str">
        <f>[2]ПН!B21</f>
        <v>МЕДНОГОРСКАЯ ГБ</v>
      </c>
      <c r="C21" s="42">
        <v>6091</v>
      </c>
      <c r="D21" s="42">
        <v>700</v>
      </c>
      <c r="E21" s="42">
        <v>20659</v>
      </c>
      <c r="F21" s="42">
        <v>5116</v>
      </c>
      <c r="G21" s="43">
        <v>0.29499999999999998</v>
      </c>
      <c r="H21" s="43">
        <v>0.13700000000000001</v>
      </c>
      <c r="I21" s="43">
        <v>0.91369999999999996</v>
      </c>
      <c r="J21" s="43">
        <v>2.5</v>
      </c>
      <c r="K21" s="43">
        <v>0.73280000000000001</v>
      </c>
      <c r="L21" s="43">
        <v>0.495</v>
      </c>
      <c r="M21" s="45">
        <v>1.2278</v>
      </c>
      <c r="N21" s="38"/>
    </row>
    <row r="22" spans="1:14" x14ac:dyDescent="0.25">
      <c r="A22" s="40">
        <f>[2]ПН!A22</f>
        <v>560045</v>
      </c>
      <c r="B22" s="41" t="str">
        <f>[2]ПН!B22</f>
        <v>БУГУРУСЛАНСКАЯ ГБ</v>
      </c>
      <c r="C22" s="42">
        <v>6216</v>
      </c>
      <c r="D22" s="42">
        <v>1099</v>
      </c>
      <c r="E22" s="42">
        <v>20415</v>
      </c>
      <c r="F22" s="42">
        <v>6048</v>
      </c>
      <c r="G22" s="43">
        <v>0.30399999999999999</v>
      </c>
      <c r="H22" s="43">
        <v>0.182</v>
      </c>
      <c r="I22" s="43">
        <v>0.57110000000000005</v>
      </c>
      <c r="J22" s="43">
        <v>2.5</v>
      </c>
      <c r="K22" s="43">
        <v>0.44030000000000002</v>
      </c>
      <c r="L22" s="43">
        <v>0.57250000000000001</v>
      </c>
      <c r="M22" s="45">
        <v>1.0127999999999999</v>
      </c>
    </row>
    <row r="23" spans="1:14" x14ac:dyDescent="0.25">
      <c r="A23" s="40">
        <f>[2]ПН!A23</f>
        <v>560047</v>
      </c>
      <c r="B23" s="41" t="str">
        <f>[2]ПН!B23</f>
        <v>БУГУРУСЛАНСКАЯ РБ</v>
      </c>
      <c r="C23" s="42">
        <v>7026</v>
      </c>
      <c r="D23" s="42">
        <v>1323</v>
      </c>
      <c r="E23" s="42">
        <v>28955</v>
      </c>
      <c r="F23" s="42">
        <v>8163</v>
      </c>
      <c r="G23" s="43">
        <v>0.24299999999999999</v>
      </c>
      <c r="H23" s="43">
        <v>0.16200000000000001</v>
      </c>
      <c r="I23" s="43">
        <v>2.5</v>
      </c>
      <c r="J23" s="43">
        <v>2.5</v>
      </c>
      <c r="K23" s="43">
        <v>1.95</v>
      </c>
      <c r="L23" s="43">
        <v>0.55000000000000004</v>
      </c>
      <c r="M23" s="45">
        <v>2.5</v>
      </c>
      <c r="N23" s="38"/>
    </row>
    <row r="24" spans="1:14" x14ac:dyDescent="0.25">
      <c r="A24" s="40">
        <f>[2]ПН!A24</f>
        <v>560052</v>
      </c>
      <c r="B24" s="41" t="str">
        <f>[2]ПН!B24</f>
        <v>АБДУЛИНСКАЯ ГБ</v>
      </c>
      <c r="C24" s="42">
        <v>5491</v>
      </c>
      <c r="D24" s="42">
        <v>951</v>
      </c>
      <c r="E24" s="42">
        <v>17203</v>
      </c>
      <c r="F24" s="42">
        <v>5319</v>
      </c>
      <c r="G24" s="43">
        <v>0.31900000000000001</v>
      </c>
      <c r="H24" s="43">
        <v>0.17899999999999999</v>
      </c>
      <c r="I24" s="43">
        <v>0</v>
      </c>
      <c r="J24" s="43">
        <v>2.5</v>
      </c>
      <c r="K24" s="43">
        <v>0</v>
      </c>
      <c r="L24" s="43">
        <v>0.59</v>
      </c>
      <c r="M24" s="45">
        <v>0.59</v>
      </c>
    </row>
    <row r="25" spans="1:14" x14ac:dyDescent="0.25">
      <c r="A25" s="40">
        <f>[2]ПН!A25</f>
        <v>560053</v>
      </c>
      <c r="B25" s="41" t="str">
        <f>[2]ПН!B25</f>
        <v>АДАМОВСКАЯ РБ</v>
      </c>
      <c r="C25" s="42">
        <v>3596</v>
      </c>
      <c r="D25" s="42">
        <v>578</v>
      </c>
      <c r="E25" s="42">
        <v>15414</v>
      </c>
      <c r="F25" s="42">
        <v>4237</v>
      </c>
      <c r="G25" s="43">
        <v>0.23300000000000001</v>
      </c>
      <c r="H25" s="43">
        <v>0.13600000000000001</v>
      </c>
      <c r="I25" s="43">
        <v>2.5</v>
      </c>
      <c r="J25" s="43">
        <v>2.5</v>
      </c>
      <c r="K25" s="43">
        <v>1.96</v>
      </c>
      <c r="L25" s="43">
        <v>0.54</v>
      </c>
      <c r="M25" s="45">
        <v>2.5</v>
      </c>
      <c r="N25" s="38"/>
    </row>
    <row r="26" spans="1:14" x14ac:dyDescent="0.25">
      <c r="A26" s="40">
        <f>[2]ПН!A26</f>
        <v>560054</v>
      </c>
      <c r="B26" s="41" t="str">
        <f>[2]ПН!B26</f>
        <v>АКБУЛАКСКАЯ РБ</v>
      </c>
      <c r="C26" s="42">
        <v>3762</v>
      </c>
      <c r="D26" s="42">
        <v>635</v>
      </c>
      <c r="E26" s="42">
        <v>15633</v>
      </c>
      <c r="F26" s="42">
        <v>5294</v>
      </c>
      <c r="G26" s="43">
        <v>0.24099999999999999</v>
      </c>
      <c r="H26" s="43">
        <v>0.12</v>
      </c>
      <c r="I26" s="43">
        <v>2.5</v>
      </c>
      <c r="J26" s="43">
        <v>2.5</v>
      </c>
      <c r="K26" s="43">
        <v>1.8674999999999999</v>
      </c>
      <c r="L26" s="43">
        <v>0.63249999999999995</v>
      </c>
      <c r="M26" s="45">
        <v>2.5</v>
      </c>
    </row>
    <row r="27" spans="1:14" x14ac:dyDescent="0.25">
      <c r="A27" s="40">
        <f>[2]ПН!A27</f>
        <v>560055</v>
      </c>
      <c r="B27" s="41" t="str">
        <f>[2]ПН!B27</f>
        <v>АЛЕКСАНДРОВСКАЯ РБ</v>
      </c>
      <c r="C27" s="42">
        <v>2093</v>
      </c>
      <c r="D27" s="42">
        <v>260</v>
      </c>
      <c r="E27" s="42">
        <v>10782</v>
      </c>
      <c r="F27" s="42">
        <v>2679</v>
      </c>
      <c r="G27" s="43">
        <v>0.19400000000000001</v>
      </c>
      <c r="H27" s="43">
        <v>9.7000000000000003E-2</v>
      </c>
      <c r="I27" s="43">
        <v>2.5</v>
      </c>
      <c r="J27" s="43">
        <v>2.5</v>
      </c>
      <c r="K27" s="43">
        <v>2.0024999999999999</v>
      </c>
      <c r="L27" s="43">
        <v>0.4975</v>
      </c>
      <c r="M27" s="45">
        <v>2.5</v>
      </c>
      <c r="N27" s="38"/>
    </row>
    <row r="28" spans="1:14" x14ac:dyDescent="0.25">
      <c r="A28" s="40">
        <f>[2]ПН!A28</f>
        <v>560056</v>
      </c>
      <c r="B28" s="41" t="str">
        <f>[2]ПН!B28</f>
        <v>АСЕКЕЕВСКАЯ РБ</v>
      </c>
      <c r="C28" s="42">
        <v>3277</v>
      </c>
      <c r="D28" s="42">
        <v>389</v>
      </c>
      <c r="E28" s="42">
        <v>15085</v>
      </c>
      <c r="F28" s="42">
        <v>3365</v>
      </c>
      <c r="G28" s="43">
        <v>0.217</v>
      </c>
      <c r="H28" s="43">
        <v>0.11600000000000001</v>
      </c>
      <c r="I28" s="43">
        <v>2.5</v>
      </c>
      <c r="J28" s="43">
        <v>2.5</v>
      </c>
      <c r="K28" s="43">
        <v>2.0449999999999999</v>
      </c>
      <c r="L28" s="43">
        <v>0.45500000000000002</v>
      </c>
      <c r="M28" s="45">
        <v>2.5</v>
      </c>
    </row>
    <row r="29" spans="1:14" x14ac:dyDescent="0.25">
      <c r="A29" s="40">
        <f>[2]ПН!A29</f>
        <v>560057</v>
      </c>
      <c r="B29" s="41" t="str">
        <f>[2]ПН!B29</f>
        <v>БЕЛЯЕВСКАЯ РБ</v>
      </c>
      <c r="C29" s="42">
        <v>3300</v>
      </c>
      <c r="D29" s="42">
        <v>554</v>
      </c>
      <c r="E29" s="42">
        <v>12261</v>
      </c>
      <c r="F29" s="42">
        <v>3234</v>
      </c>
      <c r="G29" s="43">
        <v>0.26900000000000002</v>
      </c>
      <c r="H29" s="43">
        <v>0.17100000000000001</v>
      </c>
      <c r="I29" s="43">
        <v>1.9036</v>
      </c>
      <c r="J29" s="43">
        <v>2.5</v>
      </c>
      <c r="K29" s="43">
        <v>1.5057</v>
      </c>
      <c r="L29" s="43">
        <v>0.52249999999999996</v>
      </c>
      <c r="M29" s="45">
        <v>2.0282</v>
      </c>
      <c r="N29" s="38"/>
    </row>
    <row r="30" spans="1:14" x14ac:dyDescent="0.25">
      <c r="A30" s="40">
        <f>[2]ПН!A30</f>
        <v>560058</v>
      </c>
      <c r="B30" s="41" t="str">
        <f>[2]ПН!B30</f>
        <v>ГАЙСКАЯ ГБ</v>
      </c>
      <c r="C30" s="42">
        <v>7962</v>
      </c>
      <c r="D30" s="42">
        <v>1643</v>
      </c>
      <c r="E30" s="42">
        <v>34932</v>
      </c>
      <c r="F30" s="42">
        <v>9940</v>
      </c>
      <c r="G30" s="43">
        <v>0.22800000000000001</v>
      </c>
      <c r="H30" s="43">
        <v>0.16500000000000001</v>
      </c>
      <c r="I30" s="43">
        <v>2.5</v>
      </c>
      <c r="J30" s="43">
        <v>2.5</v>
      </c>
      <c r="K30" s="43">
        <v>1.9450000000000001</v>
      </c>
      <c r="L30" s="43">
        <v>0.55500000000000005</v>
      </c>
      <c r="M30" s="45">
        <v>2.5</v>
      </c>
    </row>
    <row r="31" spans="1:14" x14ac:dyDescent="0.25">
      <c r="A31" s="40">
        <f>[2]ПН!A31</f>
        <v>560059</v>
      </c>
      <c r="B31" s="41" t="str">
        <f>[2]ПН!B31</f>
        <v>ГРАЧЕВСКАЯ РБ</v>
      </c>
      <c r="C31" s="42">
        <v>1632</v>
      </c>
      <c r="D31" s="42">
        <v>170</v>
      </c>
      <c r="E31" s="42">
        <v>10723</v>
      </c>
      <c r="F31" s="42">
        <v>2631</v>
      </c>
      <c r="G31" s="43">
        <v>0.152</v>
      </c>
      <c r="H31" s="43">
        <v>6.5000000000000002E-2</v>
      </c>
      <c r="I31" s="43">
        <v>2.5</v>
      </c>
      <c r="J31" s="43">
        <v>2.5</v>
      </c>
      <c r="K31" s="43">
        <v>2.0074999999999998</v>
      </c>
      <c r="L31" s="43">
        <v>0.49249999999999999</v>
      </c>
      <c r="M31" s="45">
        <v>2.5</v>
      </c>
      <c r="N31" s="38"/>
    </row>
    <row r="32" spans="1:14" x14ac:dyDescent="0.25">
      <c r="A32" s="40">
        <f>[2]ПН!A32</f>
        <v>560060</v>
      </c>
      <c r="B32" s="41" t="str">
        <f>[2]ПН!B32</f>
        <v>ДОМБАРОВСКАЯ РБ</v>
      </c>
      <c r="C32" s="42">
        <v>2147</v>
      </c>
      <c r="D32" s="42">
        <v>374</v>
      </c>
      <c r="E32" s="42">
        <v>11701</v>
      </c>
      <c r="F32" s="42">
        <v>3215</v>
      </c>
      <c r="G32" s="43">
        <v>0.183</v>
      </c>
      <c r="H32" s="43">
        <v>0.11600000000000001</v>
      </c>
      <c r="I32" s="43">
        <v>2.5</v>
      </c>
      <c r="J32" s="43">
        <v>2.5</v>
      </c>
      <c r="K32" s="43">
        <v>1.96</v>
      </c>
      <c r="L32" s="43">
        <v>0.54</v>
      </c>
      <c r="M32" s="45">
        <v>2.5</v>
      </c>
    </row>
    <row r="33" spans="1:14" x14ac:dyDescent="0.25">
      <c r="A33" s="40">
        <f>[2]ПН!A33</f>
        <v>560061</v>
      </c>
      <c r="B33" s="41" t="str">
        <f>[2]ПН!B33</f>
        <v>ИЛЕКСКАЯ РБ</v>
      </c>
      <c r="C33" s="42">
        <v>2844</v>
      </c>
      <c r="D33" s="42">
        <v>600</v>
      </c>
      <c r="E33" s="42">
        <v>17981</v>
      </c>
      <c r="F33" s="42">
        <v>5314</v>
      </c>
      <c r="G33" s="43">
        <v>0.158</v>
      </c>
      <c r="H33" s="43">
        <v>0.113</v>
      </c>
      <c r="I33" s="43">
        <v>2.5</v>
      </c>
      <c r="J33" s="43">
        <v>2.5</v>
      </c>
      <c r="K33" s="43">
        <v>1.93</v>
      </c>
      <c r="L33" s="43">
        <v>0.56999999999999995</v>
      </c>
      <c r="M33" s="45">
        <v>2.5</v>
      </c>
      <c r="N33" s="38"/>
    </row>
    <row r="34" spans="1:14" x14ac:dyDescent="0.25">
      <c r="A34" s="40">
        <f>[2]ПН!A34</f>
        <v>560062</v>
      </c>
      <c r="B34" s="41" t="str">
        <f>[2]ПН!B34</f>
        <v>КВАРКЕНСКАЯ РБ</v>
      </c>
      <c r="C34" s="42">
        <v>3609</v>
      </c>
      <c r="D34" s="42">
        <v>707</v>
      </c>
      <c r="E34" s="42">
        <v>12704</v>
      </c>
      <c r="F34" s="42">
        <v>3334</v>
      </c>
      <c r="G34" s="43">
        <v>0.28399999999999997</v>
      </c>
      <c r="H34" s="43">
        <v>0.21199999999999999</v>
      </c>
      <c r="I34" s="43">
        <v>1.3325</v>
      </c>
      <c r="J34" s="43">
        <v>2.5</v>
      </c>
      <c r="K34" s="43">
        <v>1.0552999999999999</v>
      </c>
      <c r="L34" s="43">
        <v>0.52</v>
      </c>
      <c r="M34" s="45">
        <v>1.5752999999999999</v>
      </c>
    </row>
    <row r="35" spans="1:14" x14ac:dyDescent="0.25">
      <c r="A35" s="40">
        <f>[2]ПН!A35</f>
        <v>560063</v>
      </c>
      <c r="B35" s="41" t="str">
        <f>[2]ПН!B35</f>
        <v>КРАСНОГВАРДЕЙСКАЯ РБ</v>
      </c>
      <c r="C35" s="42">
        <v>1791</v>
      </c>
      <c r="D35" s="42">
        <v>392</v>
      </c>
      <c r="E35" s="42">
        <v>13834</v>
      </c>
      <c r="F35" s="42">
        <v>4004</v>
      </c>
      <c r="G35" s="43">
        <v>0.129</v>
      </c>
      <c r="H35" s="43">
        <v>9.8000000000000004E-2</v>
      </c>
      <c r="I35" s="43">
        <v>2.5</v>
      </c>
      <c r="J35" s="43">
        <v>2.5</v>
      </c>
      <c r="K35" s="43">
        <v>1.94</v>
      </c>
      <c r="L35" s="43">
        <v>0.56000000000000005</v>
      </c>
      <c r="M35" s="45">
        <v>2.5</v>
      </c>
      <c r="N35" s="38"/>
    </row>
    <row r="36" spans="1:14" x14ac:dyDescent="0.25">
      <c r="A36" s="40">
        <f>[2]ПН!A36</f>
        <v>560064</v>
      </c>
      <c r="B36" s="41" t="str">
        <f>[2]ПН!B36</f>
        <v>КУВАНДЫКСКАЯ ГБ</v>
      </c>
      <c r="C36" s="42">
        <v>8802</v>
      </c>
      <c r="D36" s="42">
        <v>1264</v>
      </c>
      <c r="E36" s="42">
        <v>30371</v>
      </c>
      <c r="F36" s="42">
        <v>8631</v>
      </c>
      <c r="G36" s="43">
        <v>0.28999999999999998</v>
      </c>
      <c r="H36" s="43">
        <v>0.14599999999999999</v>
      </c>
      <c r="I36" s="43">
        <v>1.1041000000000001</v>
      </c>
      <c r="J36" s="43">
        <v>2.5</v>
      </c>
      <c r="K36" s="43">
        <v>0.86009999999999998</v>
      </c>
      <c r="L36" s="43">
        <v>0.55249999999999999</v>
      </c>
      <c r="M36" s="45">
        <v>1.4126000000000001</v>
      </c>
    </row>
    <row r="37" spans="1:14" x14ac:dyDescent="0.25">
      <c r="A37" s="40">
        <f>[2]ПН!A37</f>
        <v>560065</v>
      </c>
      <c r="B37" s="41" t="str">
        <f>[2]ПН!B37</f>
        <v>КУРМАНАЕВСКАЯ РБ</v>
      </c>
      <c r="C37" s="42">
        <v>2634</v>
      </c>
      <c r="D37" s="42">
        <v>442</v>
      </c>
      <c r="E37" s="42">
        <v>12863</v>
      </c>
      <c r="F37" s="42">
        <v>3065</v>
      </c>
      <c r="G37" s="43">
        <v>0.20499999999999999</v>
      </c>
      <c r="H37" s="43">
        <v>0.14399999999999999</v>
      </c>
      <c r="I37" s="43">
        <v>2.5</v>
      </c>
      <c r="J37" s="43">
        <v>2.5</v>
      </c>
      <c r="K37" s="43">
        <v>2.02</v>
      </c>
      <c r="L37" s="43">
        <v>0.48</v>
      </c>
      <c r="M37" s="45">
        <v>2.5</v>
      </c>
      <c r="N37" s="38"/>
    </row>
    <row r="38" spans="1:14" x14ac:dyDescent="0.25">
      <c r="A38" s="40">
        <f>[2]ПН!A38</f>
        <v>560066</v>
      </c>
      <c r="B38" s="41" t="str">
        <f>[2]ПН!B38</f>
        <v>МАТВЕЕВСКАЯ РБ</v>
      </c>
      <c r="C38" s="42">
        <v>1641</v>
      </c>
      <c r="D38" s="42">
        <v>230</v>
      </c>
      <c r="E38" s="42">
        <v>8762</v>
      </c>
      <c r="F38" s="42">
        <v>2192</v>
      </c>
      <c r="G38" s="43">
        <v>0.187</v>
      </c>
      <c r="H38" s="43">
        <v>0.105</v>
      </c>
      <c r="I38" s="43">
        <v>2.5</v>
      </c>
      <c r="J38" s="43">
        <v>2.5</v>
      </c>
      <c r="K38" s="43">
        <v>2</v>
      </c>
      <c r="L38" s="43">
        <v>0.5</v>
      </c>
      <c r="M38" s="45">
        <v>2.5</v>
      </c>
    </row>
    <row r="39" spans="1:14" x14ac:dyDescent="0.25">
      <c r="A39" s="40">
        <f>[2]ПН!A39</f>
        <v>560067</v>
      </c>
      <c r="B39" s="41" t="str">
        <f>[2]ПН!B39</f>
        <v>НОВООРСКАЯ РБ</v>
      </c>
      <c r="C39" s="42">
        <v>4462</v>
      </c>
      <c r="D39" s="42">
        <v>884</v>
      </c>
      <c r="E39" s="42">
        <v>21640</v>
      </c>
      <c r="F39" s="42">
        <v>6673</v>
      </c>
      <c r="G39" s="43">
        <v>0.20599999999999999</v>
      </c>
      <c r="H39" s="43">
        <v>0.13200000000000001</v>
      </c>
      <c r="I39" s="43">
        <v>2.5</v>
      </c>
      <c r="J39" s="43">
        <v>2.5</v>
      </c>
      <c r="K39" s="43">
        <v>1.91</v>
      </c>
      <c r="L39" s="43">
        <v>0.59</v>
      </c>
      <c r="M39" s="45">
        <v>2.5</v>
      </c>
      <c r="N39" s="38"/>
    </row>
    <row r="40" spans="1:14" x14ac:dyDescent="0.25">
      <c r="A40" s="40">
        <f>[2]ПН!A40</f>
        <v>560068</v>
      </c>
      <c r="B40" s="41" t="str">
        <f>[2]ПН!B40</f>
        <v>НОВОСЕРГИЕВСКАЯ РБ</v>
      </c>
      <c r="C40" s="42">
        <v>2587</v>
      </c>
      <c r="D40" s="42">
        <v>348</v>
      </c>
      <c r="E40" s="42">
        <v>25295</v>
      </c>
      <c r="F40" s="42">
        <v>7368</v>
      </c>
      <c r="G40" s="43">
        <v>0.10199999999999999</v>
      </c>
      <c r="H40" s="43">
        <v>4.7E-2</v>
      </c>
      <c r="I40" s="43">
        <v>2.5</v>
      </c>
      <c r="J40" s="43">
        <v>2.5</v>
      </c>
      <c r="K40" s="43">
        <v>1.9350000000000001</v>
      </c>
      <c r="L40" s="43">
        <v>0.56499999999999995</v>
      </c>
      <c r="M40" s="45">
        <v>2.5</v>
      </c>
    </row>
    <row r="41" spans="1:14" x14ac:dyDescent="0.25">
      <c r="A41" s="40">
        <f>[2]ПН!A41</f>
        <v>560069</v>
      </c>
      <c r="B41" s="41" t="str">
        <f>[2]ПН!B41</f>
        <v>ОКТЯБРЬСКАЯ РБ</v>
      </c>
      <c r="C41" s="42">
        <v>2700</v>
      </c>
      <c r="D41" s="42">
        <v>224</v>
      </c>
      <c r="E41" s="42">
        <v>15416</v>
      </c>
      <c r="F41" s="42">
        <v>4317</v>
      </c>
      <c r="G41" s="43">
        <v>0.17499999999999999</v>
      </c>
      <c r="H41" s="43">
        <v>5.1999999999999998E-2</v>
      </c>
      <c r="I41" s="43">
        <v>2.5</v>
      </c>
      <c r="J41" s="43">
        <v>2.5</v>
      </c>
      <c r="K41" s="43">
        <v>1.9524999999999999</v>
      </c>
      <c r="L41" s="43">
        <v>0.54749999999999999</v>
      </c>
      <c r="M41" s="45">
        <v>2.5</v>
      </c>
      <c r="N41" s="38"/>
    </row>
    <row r="42" spans="1:14" x14ac:dyDescent="0.25">
      <c r="A42" s="40">
        <f>[2]ПН!A42</f>
        <v>560070</v>
      </c>
      <c r="B42" s="41" t="str">
        <f>[2]ПН!B42</f>
        <v>ОРЕНБУРГСКАЯ РБ</v>
      </c>
      <c r="C42" s="42">
        <v>11667</v>
      </c>
      <c r="D42" s="42">
        <v>3825</v>
      </c>
      <c r="E42" s="42">
        <v>59881</v>
      </c>
      <c r="F42" s="42">
        <v>19537</v>
      </c>
      <c r="G42" s="43">
        <v>0.19500000000000001</v>
      </c>
      <c r="H42" s="43">
        <v>0.19600000000000001</v>
      </c>
      <c r="I42" s="43">
        <v>2.5</v>
      </c>
      <c r="J42" s="43">
        <v>2.5</v>
      </c>
      <c r="K42" s="43">
        <v>1.885</v>
      </c>
      <c r="L42" s="43">
        <v>0.61499999999999999</v>
      </c>
      <c r="M42" s="45">
        <v>2.5</v>
      </c>
    </row>
    <row r="43" spans="1:14" x14ac:dyDescent="0.25">
      <c r="A43" s="40">
        <f>[2]ПН!A43</f>
        <v>560071</v>
      </c>
      <c r="B43" s="41" t="str">
        <f>[2]ПН!B43</f>
        <v>ПЕРВОМАЙСКАЯ РБ</v>
      </c>
      <c r="C43" s="42">
        <v>3959</v>
      </c>
      <c r="D43" s="42">
        <v>993</v>
      </c>
      <c r="E43" s="42">
        <v>17983</v>
      </c>
      <c r="F43" s="42">
        <v>5941</v>
      </c>
      <c r="G43" s="43">
        <v>0.22</v>
      </c>
      <c r="H43" s="43">
        <v>0.16700000000000001</v>
      </c>
      <c r="I43" s="43">
        <v>2.5</v>
      </c>
      <c r="J43" s="43">
        <v>2.5</v>
      </c>
      <c r="K43" s="43">
        <v>1.88</v>
      </c>
      <c r="L43" s="43">
        <v>0.62</v>
      </c>
      <c r="M43" s="45">
        <v>2.5</v>
      </c>
      <c r="N43" s="38"/>
    </row>
    <row r="44" spans="1:14" x14ac:dyDescent="0.25">
      <c r="A44" s="40">
        <f>[2]ПН!A44</f>
        <v>560072</v>
      </c>
      <c r="B44" s="41" t="str">
        <f>[2]ПН!B44</f>
        <v>ПЕРЕВОЛОЦКАЯ РБ</v>
      </c>
      <c r="C44" s="42">
        <v>5198</v>
      </c>
      <c r="D44" s="42">
        <v>804</v>
      </c>
      <c r="E44" s="42">
        <v>19248</v>
      </c>
      <c r="F44" s="42">
        <v>5094</v>
      </c>
      <c r="G44" s="43">
        <v>0.27</v>
      </c>
      <c r="H44" s="43">
        <v>0.158</v>
      </c>
      <c r="I44" s="43">
        <v>1.8654999999999999</v>
      </c>
      <c r="J44" s="43">
        <v>2.5</v>
      </c>
      <c r="K44" s="43">
        <v>1.4756</v>
      </c>
      <c r="L44" s="43">
        <v>0.52249999999999996</v>
      </c>
      <c r="M44" s="45">
        <v>1.9981</v>
      </c>
    </row>
    <row r="45" spans="1:14" x14ac:dyDescent="0.25">
      <c r="A45" s="40">
        <f>[2]ПН!A45</f>
        <v>560073</v>
      </c>
      <c r="B45" s="41" t="str">
        <f>[2]ПН!B45</f>
        <v>ПОНОМАРЕВСКАЯ РБ</v>
      </c>
      <c r="C45" s="42">
        <v>2378</v>
      </c>
      <c r="D45" s="42">
        <v>353</v>
      </c>
      <c r="E45" s="42">
        <v>10921</v>
      </c>
      <c r="F45" s="42">
        <v>2159</v>
      </c>
      <c r="G45" s="43">
        <v>0.218</v>
      </c>
      <c r="H45" s="43">
        <v>0.16400000000000001</v>
      </c>
      <c r="I45" s="43">
        <v>2.5</v>
      </c>
      <c r="J45" s="43">
        <v>2.5</v>
      </c>
      <c r="K45" s="43">
        <v>2.0874999999999999</v>
      </c>
      <c r="L45" s="43">
        <v>0.41249999999999998</v>
      </c>
      <c r="M45" s="45">
        <v>2.5</v>
      </c>
      <c r="N45" s="38"/>
    </row>
    <row r="46" spans="1:14" x14ac:dyDescent="0.25">
      <c r="A46" s="40">
        <f>[2]ПН!A46</f>
        <v>560074</v>
      </c>
      <c r="B46" s="41" t="str">
        <f>[2]ПН!B46</f>
        <v>САКМАРСКАЯ  РБ</v>
      </c>
      <c r="C46" s="42">
        <v>4283</v>
      </c>
      <c r="D46" s="42">
        <v>975</v>
      </c>
      <c r="E46" s="42">
        <v>17923</v>
      </c>
      <c r="F46" s="42">
        <v>5736</v>
      </c>
      <c r="G46" s="43">
        <v>0.23899999999999999</v>
      </c>
      <c r="H46" s="43">
        <v>0.17</v>
      </c>
      <c r="I46" s="43">
        <v>2.5</v>
      </c>
      <c r="J46" s="43">
        <v>2.5</v>
      </c>
      <c r="K46" s="43">
        <v>1.895</v>
      </c>
      <c r="L46" s="43">
        <v>0.60499999999999998</v>
      </c>
      <c r="M46" s="45">
        <v>2.5</v>
      </c>
    </row>
    <row r="47" spans="1:14" x14ac:dyDescent="0.25">
      <c r="A47" s="40">
        <f>[2]ПН!A47</f>
        <v>560075</v>
      </c>
      <c r="B47" s="41" t="str">
        <f>[2]ПН!B47</f>
        <v>САРАКТАШСКАЯ РБ</v>
      </c>
      <c r="C47" s="42">
        <v>7482</v>
      </c>
      <c r="D47" s="42">
        <v>1132</v>
      </c>
      <c r="E47" s="42">
        <v>29255</v>
      </c>
      <c r="F47" s="42">
        <v>8668</v>
      </c>
      <c r="G47" s="43">
        <v>0.25600000000000001</v>
      </c>
      <c r="H47" s="43">
        <v>0.13100000000000001</v>
      </c>
      <c r="I47" s="43">
        <v>2.3984999999999999</v>
      </c>
      <c r="J47" s="43">
        <v>2.5</v>
      </c>
      <c r="K47" s="43">
        <v>1.8492</v>
      </c>
      <c r="L47" s="43">
        <v>0.57250000000000001</v>
      </c>
      <c r="M47" s="45">
        <v>2.4217</v>
      </c>
      <c r="N47" s="38"/>
    </row>
    <row r="48" spans="1:14" x14ac:dyDescent="0.25">
      <c r="A48" s="40">
        <f>[2]ПН!A48</f>
        <v>560076</v>
      </c>
      <c r="B48" s="41" t="str">
        <f>[2]ПН!B48</f>
        <v>СВЕТЛИНСКАЯ РБ</v>
      </c>
      <c r="C48" s="42">
        <v>1941</v>
      </c>
      <c r="D48" s="42">
        <v>252</v>
      </c>
      <c r="E48" s="42">
        <v>8734</v>
      </c>
      <c r="F48" s="42">
        <v>2300</v>
      </c>
      <c r="G48" s="43">
        <v>0.222</v>
      </c>
      <c r="H48" s="43">
        <v>0.11</v>
      </c>
      <c r="I48" s="43">
        <v>2.5</v>
      </c>
      <c r="J48" s="43">
        <v>2.5</v>
      </c>
      <c r="K48" s="43">
        <v>1.98</v>
      </c>
      <c r="L48" s="43">
        <v>0.52</v>
      </c>
      <c r="M48" s="45">
        <v>2.5</v>
      </c>
    </row>
    <row r="49" spans="1:14" x14ac:dyDescent="0.25">
      <c r="A49" s="40">
        <f>[2]ПН!A49</f>
        <v>560077</v>
      </c>
      <c r="B49" s="41" t="str">
        <f>[2]ПН!B49</f>
        <v>СЕВЕРНАЯ РБ</v>
      </c>
      <c r="C49" s="42">
        <v>2056</v>
      </c>
      <c r="D49" s="42">
        <v>158</v>
      </c>
      <c r="E49" s="42">
        <v>10485</v>
      </c>
      <c r="F49" s="42">
        <v>2056</v>
      </c>
      <c r="G49" s="43">
        <v>0.19600000000000001</v>
      </c>
      <c r="H49" s="43">
        <v>7.6999999999999999E-2</v>
      </c>
      <c r="I49" s="43">
        <v>2.5</v>
      </c>
      <c r="J49" s="43">
        <v>2.5</v>
      </c>
      <c r="K49" s="43">
        <v>2.09</v>
      </c>
      <c r="L49" s="43">
        <v>0.41</v>
      </c>
      <c r="M49" s="45">
        <v>2.5</v>
      </c>
      <c r="N49" s="38"/>
    </row>
    <row r="50" spans="1:14" x14ac:dyDescent="0.25">
      <c r="A50" s="40">
        <f>[2]ПН!A50</f>
        <v>560078</v>
      </c>
      <c r="B50" s="41" t="str">
        <f>[2]ПН!B50</f>
        <v>СОЛЬ-ИЛЕЦКАЯ ГБ</v>
      </c>
      <c r="C50" s="42">
        <v>9882</v>
      </c>
      <c r="D50" s="42">
        <v>2085</v>
      </c>
      <c r="E50" s="42">
        <v>34237</v>
      </c>
      <c r="F50" s="42">
        <v>11782</v>
      </c>
      <c r="G50" s="43">
        <v>0.28899999999999998</v>
      </c>
      <c r="H50" s="43">
        <v>0.17699999999999999</v>
      </c>
      <c r="I50" s="43">
        <v>1.1420999999999999</v>
      </c>
      <c r="J50" s="43">
        <v>2.5</v>
      </c>
      <c r="K50" s="43">
        <v>0.84970000000000001</v>
      </c>
      <c r="L50" s="43">
        <v>0.64</v>
      </c>
      <c r="M50" s="45">
        <v>1.4897</v>
      </c>
    </row>
    <row r="51" spans="1:14" x14ac:dyDescent="0.25">
      <c r="A51" s="40">
        <f>[2]ПН!A51</f>
        <v>560079</v>
      </c>
      <c r="B51" s="41" t="str">
        <f>[2]ПН!B51</f>
        <v>СОРОЧИНСКАЯ ГБ</v>
      </c>
      <c r="C51" s="42">
        <v>8442</v>
      </c>
      <c r="D51" s="42">
        <v>1593</v>
      </c>
      <c r="E51" s="42">
        <v>32876</v>
      </c>
      <c r="F51" s="42">
        <v>9479</v>
      </c>
      <c r="G51" s="43">
        <v>0.25700000000000001</v>
      </c>
      <c r="H51" s="43">
        <v>0.16800000000000001</v>
      </c>
      <c r="I51" s="43">
        <v>2.3603999999999998</v>
      </c>
      <c r="J51" s="43">
        <v>2.5</v>
      </c>
      <c r="K51" s="43">
        <v>1.8317000000000001</v>
      </c>
      <c r="L51" s="43">
        <v>0.56000000000000005</v>
      </c>
      <c r="M51" s="45">
        <v>2.3917000000000002</v>
      </c>
      <c r="N51" s="38"/>
    </row>
    <row r="52" spans="1:14" x14ac:dyDescent="0.25">
      <c r="A52" s="40">
        <f>[2]ПН!A52</f>
        <v>560080</v>
      </c>
      <c r="B52" s="41" t="str">
        <f>[2]ПН!B52</f>
        <v>ТАШЛИНСКАЯ РБ</v>
      </c>
      <c r="C52" s="42">
        <v>2481</v>
      </c>
      <c r="D52" s="42">
        <v>512</v>
      </c>
      <c r="E52" s="42">
        <v>17436</v>
      </c>
      <c r="F52" s="42">
        <v>5188</v>
      </c>
      <c r="G52" s="43">
        <v>0.14199999999999999</v>
      </c>
      <c r="H52" s="43">
        <v>9.9000000000000005E-2</v>
      </c>
      <c r="I52" s="43">
        <v>2.5</v>
      </c>
      <c r="J52" s="43">
        <v>2.5</v>
      </c>
      <c r="K52" s="43">
        <v>1.9275</v>
      </c>
      <c r="L52" s="43">
        <v>0.57250000000000001</v>
      </c>
      <c r="M52" s="45">
        <v>2.5</v>
      </c>
    </row>
    <row r="53" spans="1:14" x14ac:dyDescent="0.25">
      <c r="A53" s="40">
        <f>[2]ПН!A53</f>
        <v>560081</v>
      </c>
      <c r="B53" s="41" t="str">
        <f>[2]ПН!B53</f>
        <v>ТОЦКАЯ РБ</v>
      </c>
      <c r="C53" s="42">
        <v>4147</v>
      </c>
      <c r="D53" s="42">
        <v>1068</v>
      </c>
      <c r="E53" s="42">
        <v>19738</v>
      </c>
      <c r="F53" s="42">
        <v>6757</v>
      </c>
      <c r="G53" s="43">
        <v>0.21</v>
      </c>
      <c r="H53" s="43">
        <v>0.158</v>
      </c>
      <c r="I53" s="43">
        <v>2.5</v>
      </c>
      <c r="J53" s="43">
        <v>2.5</v>
      </c>
      <c r="K53" s="43">
        <v>1.8625</v>
      </c>
      <c r="L53" s="43">
        <v>0.63749999999999996</v>
      </c>
      <c r="M53" s="45">
        <v>2.5</v>
      </c>
      <c r="N53" s="38"/>
    </row>
    <row r="54" spans="1:14" x14ac:dyDescent="0.25">
      <c r="A54" s="40">
        <f>[2]ПН!A54</f>
        <v>560082</v>
      </c>
      <c r="B54" s="41" t="str">
        <f>[2]ПН!B54</f>
        <v>ТЮЛЬГАНСКАЯ РБ</v>
      </c>
      <c r="C54" s="42">
        <v>3507</v>
      </c>
      <c r="D54" s="42">
        <v>532</v>
      </c>
      <c r="E54" s="42">
        <v>15154</v>
      </c>
      <c r="F54" s="42">
        <v>3818</v>
      </c>
      <c r="G54" s="43">
        <v>0.23100000000000001</v>
      </c>
      <c r="H54" s="43">
        <v>0.13900000000000001</v>
      </c>
      <c r="I54" s="43">
        <v>2.5</v>
      </c>
      <c r="J54" s="43">
        <v>2.5</v>
      </c>
      <c r="K54" s="43">
        <v>1.9975000000000001</v>
      </c>
      <c r="L54" s="43">
        <v>0.50249999999999995</v>
      </c>
      <c r="M54" s="45">
        <v>2.5</v>
      </c>
    </row>
    <row r="55" spans="1:14" x14ac:dyDescent="0.25">
      <c r="A55" s="40">
        <f>[2]ПН!A55</f>
        <v>560083</v>
      </c>
      <c r="B55" s="41" t="str">
        <f>[2]ПН!B55</f>
        <v>ШАРЛЫКСКАЯ РБ</v>
      </c>
      <c r="C55" s="42">
        <v>3356</v>
      </c>
      <c r="D55" s="42">
        <v>345</v>
      </c>
      <c r="E55" s="42">
        <v>13909</v>
      </c>
      <c r="F55" s="42">
        <v>3273</v>
      </c>
      <c r="G55" s="43">
        <v>0.24099999999999999</v>
      </c>
      <c r="H55" s="43">
        <v>0.105</v>
      </c>
      <c r="I55" s="43">
        <v>2.5</v>
      </c>
      <c r="J55" s="43">
        <v>2.5</v>
      </c>
      <c r="K55" s="43">
        <v>2.0249999999999999</v>
      </c>
      <c r="L55" s="43">
        <v>0.47499999999999998</v>
      </c>
      <c r="M55" s="45">
        <v>2.5</v>
      </c>
      <c r="N55" s="38"/>
    </row>
    <row r="56" spans="1:14" x14ac:dyDescent="0.25">
      <c r="A56" s="40">
        <f>[2]ПН!A56</f>
        <v>560084</v>
      </c>
      <c r="B56" s="41" t="str">
        <f>[2]ПН!B56</f>
        <v>ЯСНЕНСКАЯ ГБ</v>
      </c>
      <c r="C56" s="42">
        <v>4362</v>
      </c>
      <c r="D56" s="42">
        <v>1569</v>
      </c>
      <c r="E56" s="42">
        <v>20040</v>
      </c>
      <c r="F56" s="42">
        <v>6379</v>
      </c>
      <c r="G56" s="43">
        <v>0.218</v>
      </c>
      <c r="H56" s="43">
        <v>0.246</v>
      </c>
      <c r="I56" s="43">
        <v>2.5</v>
      </c>
      <c r="J56" s="43">
        <v>2.1892</v>
      </c>
      <c r="K56" s="43">
        <v>1.8975</v>
      </c>
      <c r="L56" s="43">
        <v>0.52759999999999996</v>
      </c>
      <c r="M56" s="45">
        <v>2.4251</v>
      </c>
    </row>
    <row r="57" spans="1:14" ht="30" x14ac:dyDescent="0.25">
      <c r="A57" s="40">
        <f>[2]ПН!A57</f>
        <v>560085</v>
      </c>
      <c r="B57" s="41" t="str">
        <f>[2]ПН!B57</f>
        <v>СТУДЕНЧЕСКАЯ ПОЛИКЛИНИКА ОГУ</v>
      </c>
      <c r="C57" s="42">
        <v>805</v>
      </c>
      <c r="D57" s="42">
        <v>24</v>
      </c>
      <c r="E57" s="42">
        <v>9595</v>
      </c>
      <c r="F57" s="42">
        <v>549</v>
      </c>
      <c r="G57" s="43">
        <v>8.4000000000000005E-2</v>
      </c>
      <c r="H57" s="43">
        <v>4.3999999999999997E-2</v>
      </c>
      <c r="I57" s="43">
        <v>2.5</v>
      </c>
      <c r="J57" s="43">
        <v>2.5</v>
      </c>
      <c r="K57" s="43">
        <v>2.3650000000000002</v>
      </c>
      <c r="L57" s="43">
        <v>0.13500000000000001</v>
      </c>
      <c r="M57" s="45">
        <v>2.5</v>
      </c>
      <c r="N57" s="38"/>
    </row>
    <row r="58" spans="1:14" ht="30" x14ac:dyDescent="0.25">
      <c r="A58" s="40">
        <f>[2]ПН!A58</f>
        <v>560086</v>
      </c>
      <c r="B58" s="41" t="str">
        <f>[2]ПН!B58</f>
        <v>ОРЕНБУРГ ОКБ НА СТ. ОРЕНБУРГ</v>
      </c>
      <c r="C58" s="42">
        <v>4368</v>
      </c>
      <c r="D58" s="42">
        <v>103</v>
      </c>
      <c r="E58" s="42">
        <v>17588</v>
      </c>
      <c r="F58" s="42">
        <v>553</v>
      </c>
      <c r="G58" s="43">
        <v>0.248</v>
      </c>
      <c r="H58" s="43">
        <v>0.186</v>
      </c>
      <c r="I58" s="43">
        <v>2.5</v>
      </c>
      <c r="J58" s="43">
        <v>2.5</v>
      </c>
      <c r="K58" s="43">
        <v>2.4249999999999998</v>
      </c>
      <c r="L58" s="43">
        <v>7.4999999999999997E-2</v>
      </c>
      <c r="M58" s="45">
        <v>2.5</v>
      </c>
    </row>
    <row r="59" spans="1:14" x14ac:dyDescent="0.25">
      <c r="A59" s="40">
        <f>[2]ПН!A59</f>
        <v>560087</v>
      </c>
      <c r="B59" s="41" t="str">
        <f>[2]ПН!B59</f>
        <v>ОРСКАЯ УБ НА СТ. ОРСК</v>
      </c>
      <c r="C59" s="42">
        <v>6563</v>
      </c>
      <c r="D59" s="42">
        <v>0</v>
      </c>
      <c r="E59" s="42">
        <v>24732</v>
      </c>
      <c r="F59" s="42">
        <v>1</v>
      </c>
      <c r="G59" s="43">
        <v>0.26500000000000001</v>
      </c>
      <c r="H59" s="43">
        <v>0</v>
      </c>
      <c r="I59" s="43">
        <v>2.0558000000000001</v>
      </c>
      <c r="J59" s="43">
        <v>0</v>
      </c>
      <c r="K59" s="43">
        <v>2.0558000000000001</v>
      </c>
      <c r="L59" s="43">
        <v>0</v>
      </c>
      <c r="M59" s="45">
        <v>2.0558000000000001</v>
      </c>
      <c r="N59" s="38"/>
    </row>
    <row r="60" spans="1:14" ht="30" x14ac:dyDescent="0.25">
      <c r="A60" s="40">
        <f>[2]ПН!A60</f>
        <v>560088</v>
      </c>
      <c r="B60" s="41" t="str">
        <f>[2]ПН!B60</f>
        <v>БУЗУЛУКСКАЯ УЗЛ.  Б-ЦА НА СТ.  БУЗУЛУК</v>
      </c>
      <c r="C60" s="42">
        <v>1034</v>
      </c>
      <c r="D60" s="42">
        <v>0</v>
      </c>
      <c r="E60" s="42">
        <v>6001</v>
      </c>
      <c r="F60" s="42">
        <v>0</v>
      </c>
      <c r="G60" s="43">
        <v>0.17199999999999999</v>
      </c>
      <c r="H60" s="43">
        <v>0</v>
      </c>
      <c r="I60" s="43">
        <v>2.5</v>
      </c>
      <c r="J60" s="43">
        <v>0</v>
      </c>
      <c r="K60" s="43">
        <v>2.5</v>
      </c>
      <c r="L60" s="43">
        <v>0</v>
      </c>
      <c r="M60" s="45">
        <v>2.5</v>
      </c>
    </row>
    <row r="61" spans="1:14" ht="30" x14ac:dyDescent="0.25">
      <c r="A61" s="40">
        <f>[2]ПН!A61</f>
        <v>560089</v>
      </c>
      <c r="B61" s="41" t="str">
        <f>[2]ПН!B61</f>
        <v>АБДУЛИНСКАЯ УЗЛ. ПОЛ-КА НА СТ. АБДУЛИНО</v>
      </c>
      <c r="C61" s="42">
        <v>1146</v>
      </c>
      <c r="D61" s="42">
        <v>0</v>
      </c>
      <c r="E61" s="42">
        <v>3998</v>
      </c>
      <c r="F61" s="42">
        <v>0</v>
      </c>
      <c r="G61" s="43">
        <v>0.28699999999999998</v>
      </c>
      <c r="H61" s="43">
        <v>0</v>
      </c>
      <c r="I61" s="43">
        <v>1.2182999999999999</v>
      </c>
      <c r="J61" s="43">
        <v>0</v>
      </c>
      <c r="K61" s="43">
        <v>1.2182999999999999</v>
      </c>
      <c r="L61" s="43">
        <v>0</v>
      </c>
      <c r="M61" s="45">
        <v>1.2182999999999999</v>
      </c>
      <c r="N61" s="38"/>
    </row>
    <row r="62" spans="1:14" ht="30" x14ac:dyDescent="0.25">
      <c r="A62" s="40">
        <f>[2]ПН!A62</f>
        <v>560096</v>
      </c>
      <c r="B62" s="41" t="str">
        <f>[2]ПН!B62</f>
        <v>ОРЕНБУРГ ФИЛИАЛ № 3 ФГБУ "426 ВГ" МО РФ</v>
      </c>
      <c r="C62" s="42">
        <v>61</v>
      </c>
      <c r="D62" s="42">
        <v>0</v>
      </c>
      <c r="E62" s="42">
        <v>399</v>
      </c>
      <c r="F62" s="42">
        <v>1</v>
      </c>
      <c r="G62" s="43">
        <v>0.153</v>
      </c>
      <c r="H62" s="43">
        <v>0</v>
      </c>
      <c r="I62" s="43">
        <v>2.5</v>
      </c>
      <c r="J62" s="43">
        <v>0</v>
      </c>
      <c r="K62" s="43">
        <v>2.4950000000000001</v>
      </c>
      <c r="L62" s="43">
        <v>0</v>
      </c>
      <c r="M62" s="45">
        <v>2.4950000000000001</v>
      </c>
    </row>
    <row r="63" spans="1:14" x14ac:dyDescent="0.25">
      <c r="A63" s="40">
        <f>[2]ПН!A63</f>
        <v>560098</v>
      </c>
      <c r="B63" s="41" t="str">
        <f>[2]ПН!B63</f>
        <v xml:space="preserve">ФКУЗ МСЧ-56 ФСИН РОССИИ </v>
      </c>
      <c r="C63" s="42">
        <v>772</v>
      </c>
      <c r="D63" s="42">
        <v>0</v>
      </c>
      <c r="E63" s="42">
        <v>6662</v>
      </c>
      <c r="F63" s="42">
        <v>1</v>
      </c>
      <c r="G63" s="43">
        <v>0.11600000000000001</v>
      </c>
      <c r="H63" s="43">
        <v>0</v>
      </c>
      <c r="I63" s="43">
        <v>2.5</v>
      </c>
      <c r="J63" s="43">
        <v>0</v>
      </c>
      <c r="K63" s="43">
        <v>2.5</v>
      </c>
      <c r="L63" s="43">
        <v>0</v>
      </c>
      <c r="M63" s="45">
        <v>2.5</v>
      </c>
      <c r="N63" s="38"/>
    </row>
    <row r="64" spans="1:14" ht="30" x14ac:dyDescent="0.25">
      <c r="A64" s="40">
        <f>[2]ПН!A64</f>
        <v>560099</v>
      </c>
      <c r="B64" s="41" t="str">
        <f>[2]ПН!B64</f>
        <v>МСЧ МВД ПО ОРЕНБУРГСКОЙ ОБЛАСТИ</v>
      </c>
      <c r="C64" s="42">
        <v>505</v>
      </c>
      <c r="D64" s="42">
        <v>14</v>
      </c>
      <c r="E64" s="42">
        <v>2093</v>
      </c>
      <c r="F64" s="42">
        <v>57</v>
      </c>
      <c r="G64" s="43">
        <v>0.24099999999999999</v>
      </c>
      <c r="H64" s="43">
        <v>0.246</v>
      </c>
      <c r="I64" s="43">
        <v>2.5</v>
      </c>
      <c r="J64" s="43">
        <v>2.1892</v>
      </c>
      <c r="K64" s="43">
        <v>2.4325000000000001</v>
      </c>
      <c r="L64" s="43">
        <v>5.91E-2</v>
      </c>
      <c r="M64" s="45">
        <v>2.4916</v>
      </c>
    </row>
    <row r="65" spans="1:15" x14ac:dyDescent="0.25">
      <c r="A65" s="40">
        <f>[2]ПН!A65</f>
        <v>560205</v>
      </c>
      <c r="B65" s="41" t="str">
        <f>[2]ПН!B65</f>
        <v>КДЦ ООО</v>
      </c>
      <c r="C65" s="42">
        <v>3</v>
      </c>
      <c r="D65" s="42">
        <v>1</v>
      </c>
      <c r="E65" s="42">
        <v>21</v>
      </c>
      <c r="F65" s="42">
        <v>26</v>
      </c>
      <c r="G65" s="43">
        <v>0.14299999999999999</v>
      </c>
      <c r="H65" s="43">
        <v>3.7999999999999999E-2</v>
      </c>
      <c r="I65" s="43">
        <v>2.5</v>
      </c>
      <c r="J65" s="43">
        <v>2.5</v>
      </c>
      <c r="K65" s="43">
        <v>1.1174999999999999</v>
      </c>
      <c r="L65" s="43">
        <v>1.3825000000000001</v>
      </c>
      <c r="M65" s="45">
        <v>2.5</v>
      </c>
      <c r="N65" s="38"/>
    </row>
    <row r="66" spans="1:15" ht="45" x14ac:dyDescent="0.25">
      <c r="A66" s="40">
        <f>[2]ПН!A66</f>
        <v>560206</v>
      </c>
      <c r="B66" s="41" t="str">
        <f>[2]ПН!B66</f>
        <v>НОВОТРОИЦК БОЛЬНИЦА СКОРОЙ МЕДИЦИНСКОЙ ПОМОЩИ</v>
      </c>
      <c r="C66" s="42">
        <v>15054</v>
      </c>
      <c r="D66" s="42">
        <v>2</v>
      </c>
      <c r="E66" s="42">
        <v>72079</v>
      </c>
      <c r="F66" s="42">
        <v>14</v>
      </c>
      <c r="G66" s="43">
        <v>0.20899999999999999</v>
      </c>
      <c r="H66" s="43">
        <v>0.14299999999999999</v>
      </c>
      <c r="I66" s="43">
        <v>2.5</v>
      </c>
      <c r="J66" s="43">
        <v>2.5</v>
      </c>
      <c r="K66" s="43">
        <v>2.5</v>
      </c>
      <c r="L66" s="43">
        <v>0</v>
      </c>
      <c r="M66" s="45">
        <v>2.5</v>
      </c>
    </row>
    <row r="67" spans="1:15" ht="45" x14ac:dyDescent="0.25">
      <c r="A67" s="40">
        <f>[2]ПН!A67</f>
        <v>560214</v>
      </c>
      <c r="B67" s="41" t="str">
        <f>[2]ПН!B67</f>
        <v>БУЗУЛУКСКАЯ БОЛЬНИЦА СКОРОЙ МЕДИЦИНСКОЙ ПОМОЩИ</v>
      </c>
      <c r="C67" s="42">
        <v>18932</v>
      </c>
      <c r="D67" s="42">
        <v>4908</v>
      </c>
      <c r="E67" s="42">
        <v>81639</v>
      </c>
      <c r="F67" s="42">
        <v>26383</v>
      </c>
      <c r="G67" s="43">
        <v>0.23200000000000001</v>
      </c>
      <c r="H67" s="43">
        <v>0.186</v>
      </c>
      <c r="I67" s="43">
        <v>2.5</v>
      </c>
      <c r="J67" s="43">
        <v>2.5</v>
      </c>
      <c r="K67" s="43">
        <v>1.89</v>
      </c>
      <c r="L67" s="43">
        <v>0.61</v>
      </c>
      <c r="M67" s="45">
        <v>2.5</v>
      </c>
    </row>
    <row r="68" spans="1:15" x14ac:dyDescent="0.25">
      <c r="A68" s="46"/>
      <c r="B68" s="47" t="s">
        <v>18</v>
      </c>
      <c r="C68" s="48">
        <v>360059</v>
      </c>
      <c r="D68" s="48">
        <v>82256</v>
      </c>
      <c r="E68" s="48">
        <v>1492859</v>
      </c>
      <c r="F68" s="48">
        <v>432665</v>
      </c>
      <c r="G68" s="49">
        <v>0.21790000000000001</v>
      </c>
      <c r="H68" s="49">
        <v>0.13</v>
      </c>
      <c r="I68" s="49">
        <v>2.1631999999999998</v>
      </c>
      <c r="J68" s="49">
        <v>2.0463</v>
      </c>
      <c r="K68" s="50">
        <v>1.7082999999999999</v>
      </c>
      <c r="L68" s="50">
        <v>0.501</v>
      </c>
      <c r="M68" s="50">
        <v>2.2092999999999998</v>
      </c>
      <c r="N68" s="57"/>
      <c r="O68" s="58"/>
    </row>
  </sheetData>
  <mergeCells count="21">
    <mergeCell ref="I5:I6"/>
    <mergeCell ref="J5:J6"/>
    <mergeCell ref="K5:K6"/>
    <mergeCell ref="L5:L6"/>
    <mergeCell ref="M5:M6"/>
    <mergeCell ref="J1:M1"/>
    <mergeCell ref="C5:C6"/>
    <mergeCell ref="D5:D6"/>
    <mergeCell ref="E5:E6"/>
    <mergeCell ref="F5:F6"/>
    <mergeCell ref="G5:G6"/>
    <mergeCell ref="H5:H6"/>
    <mergeCell ref="A2:M2"/>
    <mergeCell ref="A3:M3"/>
    <mergeCell ref="A4:A6"/>
    <mergeCell ref="B4:B6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06" zoomScaleNormal="100" zoomScaleSheetLayoutView="10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5" x14ac:dyDescent="0.25"/>
  <cols>
    <col min="1" max="1" width="7.85546875" style="32" customWidth="1"/>
    <col min="2" max="2" width="36.140625" style="33" customWidth="1"/>
    <col min="3" max="3" width="10.7109375" style="34" customWidth="1"/>
    <col min="4" max="4" width="11" style="34" customWidth="1"/>
    <col min="5" max="5" width="9.42578125" style="34" customWidth="1"/>
    <col min="6" max="6" width="11.140625" style="37" customWidth="1"/>
    <col min="7" max="7" width="10.7109375" style="37" customWidth="1"/>
    <col min="8" max="8" width="10.5703125" style="36" customWidth="1"/>
    <col min="9" max="9" width="11.42578125" style="36" customWidth="1"/>
    <col min="10" max="10" width="10.85546875" style="37" bestFit="1" customWidth="1"/>
    <col min="11" max="11" width="10.28515625" style="38" customWidth="1"/>
    <col min="12" max="12" width="9.140625" style="38"/>
    <col min="13" max="13" width="9.42578125" style="53" customWidth="1"/>
    <col min="14" max="14" width="9.140625" style="53"/>
    <col min="15" max="15" width="13.5703125" customWidth="1"/>
    <col min="16" max="16" width="11.7109375" bestFit="1" customWidth="1"/>
  </cols>
  <sheetData>
    <row r="1" spans="1:16" ht="53.25" customHeight="1" x14ac:dyDescent="0.25">
      <c r="F1" s="35"/>
      <c r="G1" s="35"/>
      <c r="L1" s="336" t="s">
        <v>249</v>
      </c>
      <c r="M1" s="336"/>
      <c r="N1" s="336"/>
      <c r="O1" s="336"/>
    </row>
    <row r="2" spans="1:16" ht="33.75" customHeight="1" x14ac:dyDescent="0.25">
      <c r="A2" s="328" t="s">
        <v>112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</row>
    <row r="3" spans="1:16" s="34" customFormat="1" ht="43.9" customHeight="1" x14ac:dyDescent="0.2">
      <c r="A3" s="357" t="s">
        <v>139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</row>
    <row r="4" spans="1:16" s="216" customFormat="1" ht="58.5" customHeight="1" x14ac:dyDescent="0.2">
      <c r="A4" s="338" t="s">
        <v>96</v>
      </c>
      <c r="B4" s="338" t="s">
        <v>97</v>
      </c>
      <c r="C4" s="346" t="s">
        <v>98</v>
      </c>
      <c r="D4" s="347"/>
      <c r="E4" s="348" t="s">
        <v>99</v>
      </c>
      <c r="F4" s="349"/>
      <c r="G4" s="350" t="s">
        <v>100</v>
      </c>
      <c r="H4" s="351"/>
      <c r="I4" s="352" t="s">
        <v>101</v>
      </c>
      <c r="J4" s="353"/>
      <c r="K4" s="356" t="s">
        <v>102</v>
      </c>
      <c r="L4" s="356"/>
      <c r="M4" s="358" t="s">
        <v>103</v>
      </c>
      <c r="N4" s="359"/>
      <c r="O4" s="224" t="s">
        <v>104</v>
      </c>
    </row>
    <row r="5" spans="1:16" s="216" customFormat="1" ht="10.15" customHeight="1" x14ac:dyDescent="0.2">
      <c r="A5" s="345"/>
      <c r="B5" s="345"/>
      <c r="C5" s="342" t="s">
        <v>105</v>
      </c>
      <c r="D5" s="354" t="s">
        <v>106</v>
      </c>
      <c r="E5" s="342" t="s">
        <v>105</v>
      </c>
      <c r="F5" s="354" t="s">
        <v>106</v>
      </c>
      <c r="G5" s="342" t="s">
        <v>105</v>
      </c>
      <c r="H5" s="354" t="s">
        <v>106</v>
      </c>
      <c r="I5" s="342" t="s">
        <v>105</v>
      </c>
      <c r="J5" s="354" t="s">
        <v>106</v>
      </c>
      <c r="K5" s="342" t="s">
        <v>105</v>
      </c>
      <c r="L5" s="354" t="s">
        <v>106</v>
      </c>
      <c r="M5" s="342" t="s">
        <v>105</v>
      </c>
      <c r="N5" s="354" t="s">
        <v>106</v>
      </c>
      <c r="O5" s="342" t="s">
        <v>107</v>
      </c>
    </row>
    <row r="6" spans="1:16" s="216" customFormat="1" ht="11.25" x14ac:dyDescent="0.2">
      <c r="A6" s="339"/>
      <c r="B6" s="339"/>
      <c r="C6" s="343"/>
      <c r="D6" s="355"/>
      <c r="E6" s="343"/>
      <c r="F6" s="355"/>
      <c r="G6" s="343"/>
      <c r="H6" s="355"/>
      <c r="I6" s="343"/>
      <c r="J6" s="355"/>
      <c r="K6" s="343"/>
      <c r="L6" s="355"/>
      <c r="M6" s="343"/>
      <c r="N6" s="355"/>
      <c r="O6" s="343"/>
    </row>
    <row r="7" spans="1:16" x14ac:dyDescent="0.25">
      <c r="A7" s="40">
        <f>[2]ПН!A7</f>
        <v>560002</v>
      </c>
      <c r="B7" s="41" t="str">
        <f>[2]ПН!B7</f>
        <v>ОРЕНБУРГ ОБЛАСТНАЯ КБ  № 2</v>
      </c>
      <c r="C7" s="42">
        <v>3331</v>
      </c>
      <c r="D7" s="42">
        <v>0</v>
      </c>
      <c r="E7" s="42">
        <v>17769</v>
      </c>
      <c r="F7" s="42">
        <v>0</v>
      </c>
      <c r="G7" s="43">
        <v>0.187</v>
      </c>
      <c r="H7" s="43">
        <v>0</v>
      </c>
      <c r="I7" s="43">
        <v>1.0566</v>
      </c>
      <c r="J7" s="43">
        <v>0</v>
      </c>
      <c r="K7" s="43">
        <v>1.0566</v>
      </c>
      <c r="L7" s="43">
        <v>0</v>
      </c>
      <c r="M7" s="44" t="s">
        <v>108</v>
      </c>
      <c r="N7" s="44" t="s">
        <v>108</v>
      </c>
      <c r="O7" s="45">
        <v>1.0566</v>
      </c>
      <c r="P7" s="38"/>
    </row>
    <row r="8" spans="1:16" ht="30" x14ac:dyDescent="0.25">
      <c r="A8" s="40">
        <f>[2]ПН!A8</f>
        <v>560014</v>
      </c>
      <c r="B8" s="41" t="str">
        <f>[2]ПН!B8</f>
        <v>ОРЕНБУРГ ФГБОУ ВО ОРГМУ МИНЗДРАВА</v>
      </c>
      <c r="C8" s="42">
        <v>593</v>
      </c>
      <c r="D8" s="42">
        <v>2</v>
      </c>
      <c r="E8" s="42">
        <v>5355</v>
      </c>
      <c r="F8" s="42">
        <v>207</v>
      </c>
      <c r="G8" s="43">
        <v>0.111</v>
      </c>
      <c r="H8" s="43">
        <v>0.01</v>
      </c>
      <c r="I8" s="43">
        <v>0.60040000000000004</v>
      </c>
      <c r="J8" s="43">
        <v>4.1999999999999997E-3</v>
      </c>
      <c r="K8" s="43">
        <v>0.57809999999999995</v>
      </c>
      <c r="L8" s="43">
        <v>2.0000000000000001E-4</v>
      </c>
      <c r="M8" s="44" t="s">
        <v>108</v>
      </c>
      <c r="N8" s="44" t="s">
        <v>108</v>
      </c>
      <c r="O8" s="45">
        <v>0.57830000000000004</v>
      </c>
    </row>
    <row r="9" spans="1:16" x14ac:dyDescent="0.25">
      <c r="A9" s="40">
        <f>[2]ПН!A9</f>
        <v>560017</v>
      </c>
      <c r="B9" s="41" t="str">
        <f>[2]ПН!B9</f>
        <v>ОРЕНБУРГ ГБУЗ ГКБ №1</v>
      </c>
      <c r="C9" s="42">
        <v>21792</v>
      </c>
      <c r="D9" s="42">
        <v>1</v>
      </c>
      <c r="E9" s="42">
        <v>79800</v>
      </c>
      <c r="F9" s="42">
        <v>1</v>
      </c>
      <c r="G9" s="43">
        <v>0.27300000000000002</v>
      </c>
      <c r="H9" s="43">
        <v>1</v>
      </c>
      <c r="I9" s="43">
        <v>1.5729</v>
      </c>
      <c r="J9" s="43">
        <v>2.5</v>
      </c>
      <c r="K9" s="43">
        <v>1.5729</v>
      </c>
      <c r="L9" s="43">
        <v>0</v>
      </c>
      <c r="M9" s="44" t="s">
        <v>108</v>
      </c>
      <c r="N9" s="44" t="s">
        <v>108</v>
      </c>
      <c r="O9" s="45">
        <v>1.5729</v>
      </c>
      <c r="P9" s="38"/>
    </row>
    <row r="10" spans="1:16" x14ac:dyDescent="0.25">
      <c r="A10" s="40">
        <f>[2]ПН!A10</f>
        <v>560019</v>
      </c>
      <c r="B10" s="41" t="str">
        <f>[2]ПН!B10</f>
        <v>ОРЕНБУРГ ГАУЗ ГКБ  №3</v>
      </c>
      <c r="C10" s="42">
        <v>21160</v>
      </c>
      <c r="D10" s="42">
        <v>1282</v>
      </c>
      <c r="E10" s="42">
        <v>88442</v>
      </c>
      <c r="F10" s="42">
        <v>3953</v>
      </c>
      <c r="G10" s="43">
        <v>0.23899999999999999</v>
      </c>
      <c r="H10" s="43">
        <v>0.32400000000000001</v>
      </c>
      <c r="I10" s="43">
        <v>1.3688</v>
      </c>
      <c r="J10" s="43">
        <v>1.3105</v>
      </c>
      <c r="K10" s="43">
        <v>1.31</v>
      </c>
      <c r="L10" s="43">
        <v>5.6399999999999999E-2</v>
      </c>
      <c r="M10" s="44" t="s">
        <v>108</v>
      </c>
      <c r="N10" s="44" t="s">
        <v>108</v>
      </c>
      <c r="O10" s="45">
        <v>1.3663000000000001</v>
      </c>
    </row>
    <row r="11" spans="1:16" x14ac:dyDescent="0.25">
      <c r="A11" s="40">
        <f>[2]ПН!A11</f>
        <v>560021</v>
      </c>
      <c r="B11" s="41" t="str">
        <f>[2]ПН!B11</f>
        <v>ОРЕНБУРГ ГБУЗ ГКБ № 5</v>
      </c>
      <c r="C11" s="42">
        <v>14654</v>
      </c>
      <c r="D11" s="42">
        <v>21795</v>
      </c>
      <c r="E11" s="42">
        <v>56366</v>
      </c>
      <c r="F11" s="42">
        <v>39645</v>
      </c>
      <c r="G11" s="43">
        <v>0.26</v>
      </c>
      <c r="H11" s="43">
        <v>0.55000000000000004</v>
      </c>
      <c r="I11" s="43">
        <v>1.4948999999999999</v>
      </c>
      <c r="J11" s="43">
        <v>2.2507000000000001</v>
      </c>
      <c r="K11" s="43">
        <v>0.87749999999999995</v>
      </c>
      <c r="L11" s="43">
        <v>0.92959999999999998</v>
      </c>
      <c r="M11" s="44" t="s">
        <v>108</v>
      </c>
      <c r="N11" s="44" t="s">
        <v>108</v>
      </c>
      <c r="O11" s="45">
        <v>1.8070999999999999</v>
      </c>
      <c r="P11" s="38"/>
    </row>
    <row r="12" spans="1:16" x14ac:dyDescent="0.25">
      <c r="A12" s="40">
        <f>[2]ПН!A12</f>
        <v>560022</v>
      </c>
      <c r="B12" s="41" t="str">
        <f>[2]ПН!B12</f>
        <v>ОРЕНБУРГ ГАУЗ ГКБ  №6</v>
      </c>
      <c r="C12" s="42">
        <v>15156</v>
      </c>
      <c r="D12" s="42">
        <v>9226</v>
      </c>
      <c r="E12" s="42">
        <v>67469</v>
      </c>
      <c r="F12" s="42">
        <v>23578</v>
      </c>
      <c r="G12" s="43">
        <v>0.22500000000000001</v>
      </c>
      <c r="H12" s="43">
        <v>0.39100000000000001</v>
      </c>
      <c r="I12" s="43">
        <v>1.2847999999999999</v>
      </c>
      <c r="J12" s="43">
        <v>1.5891999999999999</v>
      </c>
      <c r="K12" s="43">
        <v>0.95199999999999996</v>
      </c>
      <c r="L12" s="43">
        <v>0.41160000000000002</v>
      </c>
      <c r="M12" s="44" t="s">
        <v>108</v>
      </c>
      <c r="N12" s="44" t="s">
        <v>108</v>
      </c>
      <c r="O12" s="45">
        <v>1.3635999999999999</v>
      </c>
    </row>
    <row r="13" spans="1:16" x14ac:dyDescent="0.25">
      <c r="A13" s="40">
        <f>[2]ПН!A13</f>
        <v>560024</v>
      </c>
      <c r="B13" s="41" t="str">
        <f>[2]ПН!B13</f>
        <v>ОРЕНБУРГ ГАУЗ ДГКБ</v>
      </c>
      <c r="C13" s="42">
        <v>336</v>
      </c>
      <c r="D13" s="42">
        <v>31024</v>
      </c>
      <c r="E13" s="42">
        <v>1777</v>
      </c>
      <c r="F13" s="42">
        <v>52119</v>
      </c>
      <c r="G13" s="43">
        <v>0.189</v>
      </c>
      <c r="H13" s="43">
        <v>0.59499999999999997</v>
      </c>
      <c r="I13" s="43">
        <v>1.0686</v>
      </c>
      <c r="J13" s="43">
        <v>2.4379</v>
      </c>
      <c r="K13" s="43">
        <v>3.5299999999999998E-2</v>
      </c>
      <c r="L13" s="43">
        <v>2.3574999999999999</v>
      </c>
      <c r="M13" s="44" t="s">
        <v>108</v>
      </c>
      <c r="N13" s="44" t="s">
        <v>108</v>
      </c>
      <c r="O13" s="45">
        <v>2.3927999999999998</v>
      </c>
      <c r="P13" s="38"/>
    </row>
    <row r="14" spans="1:16" ht="30" x14ac:dyDescent="0.25">
      <c r="A14" s="40">
        <f>[2]ПН!A14</f>
        <v>560026</v>
      </c>
      <c r="B14" s="41" t="str">
        <f>[2]ПН!B14</f>
        <v>ОРЕНБУРГ ГАУЗ ГКБ ИМ. ПИРОГОВА Н.И.</v>
      </c>
      <c r="C14" s="42">
        <v>19820</v>
      </c>
      <c r="D14" s="42">
        <v>7912</v>
      </c>
      <c r="E14" s="42">
        <v>101983</v>
      </c>
      <c r="F14" s="42">
        <v>20558</v>
      </c>
      <c r="G14" s="43">
        <v>0.19400000000000001</v>
      </c>
      <c r="H14" s="43">
        <v>0.38500000000000001</v>
      </c>
      <c r="I14" s="43">
        <v>1.0987</v>
      </c>
      <c r="J14" s="43">
        <v>1.5643</v>
      </c>
      <c r="K14" s="43">
        <v>0.91410000000000002</v>
      </c>
      <c r="L14" s="43">
        <v>0.26279999999999998</v>
      </c>
      <c r="M14" s="44" t="s">
        <v>108</v>
      </c>
      <c r="N14" s="44" t="s">
        <v>108</v>
      </c>
      <c r="O14" s="45">
        <v>1.1769000000000001</v>
      </c>
    </row>
    <row r="15" spans="1:16" x14ac:dyDescent="0.25">
      <c r="A15" s="40">
        <f>[2]ПН!A15</f>
        <v>560032</v>
      </c>
      <c r="B15" s="41" t="str">
        <f>[2]ПН!B15</f>
        <v>ОРСКАЯ ГАУЗ ГБ № 2</v>
      </c>
      <c r="C15" s="42">
        <v>3682</v>
      </c>
      <c r="D15" s="42">
        <v>0</v>
      </c>
      <c r="E15" s="42">
        <v>20131</v>
      </c>
      <c r="F15" s="42">
        <v>0</v>
      </c>
      <c r="G15" s="43">
        <v>0.183</v>
      </c>
      <c r="H15" s="43">
        <v>0</v>
      </c>
      <c r="I15" s="43">
        <v>1.0326</v>
      </c>
      <c r="J15" s="43">
        <v>0</v>
      </c>
      <c r="K15" s="43">
        <v>1.0326</v>
      </c>
      <c r="L15" s="43">
        <v>0</v>
      </c>
      <c r="M15" s="44" t="s">
        <v>108</v>
      </c>
      <c r="N15" s="44" t="s">
        <v>108</v>
      </c>
      <c r="O15" s="45">
        <v>1.0326</v>
      </c>
      <c r="P15" s="38"/>
    </row>
    <row r="16" spans="1:16" x14ac:dyDescent="0.25">
      <c r="A16" s="40">
        <f>[2]ПН!A16</f>
        <v>560033</v>
      </c>
      <c r="B16" s="41" t="str">
        <f>[2]ПН!B16</f>
        <v>ОРСКАЯ ГАУЗ ГБ № 3</v>
      </c>
      <c r="C16" s="42">
        <v>18934</v>
      </c>
      <c r="D16" s="42">
        <v>0</v>
      </c>
      <c r="E16" s="42">
        <v>43150</v>
      </c>
      <c r="F16" s="42">
        <v>0</v>
      </c>
      <c r="G16" s="43">
        <v>0.439</v>
      </c>
      <c r="H16" s="43">
        <v>0</v>
      </c>
      <c r="I16" s="43">
        <v>2.5</v>
      </c>
      <c r="J16" s="43">
        <v>0</v>
      </c>
      <c r="K16" s="43">
        <v>2.5</v>
      </c>
      <c r="L16" s="43">
        <v>0</v>
      </c>
      <c r="M16" s="44" t="s">
        <v>108</v>
      </c>
      <c r="N16" s="44" t="s">
        <v>108</v>
      </c>
      <c r="O16" s="45">
        <v>2.5</v>
      </c>
    </row>
    <row r="17" spans="1:16" x14ac:dyDescent="0.25">
      <c r="A17" s="40">
        <f>[2]ПН!A17</f>
        <v>560034</v>
      </c>
      <c r="B17" s="41" t="str">
        <f>[2]ПН!B17</f>
        <v>ОРСКАЯ ГАУЗ ГБ № 4</v>
      </c>
      <c r="C17" s="42">
        <v>11024</v>
      </c>
      <c r="D17" s="42">
        <v>0</v>
      </c>
      <c r="E17" s="42">
        <v>37725</v>
      </c>
      <c r="F17" s="42">
        <v>4</v>
      </c>
      <c r="G17" s="43">
        <v>0.29199999999999998</v>
      </c>
      <c r="H17" s="43">
        <v>0</v>
      </c>
      <c r="I17" s="43">
        <v>1.6870000000000001</v>
      </c>
      <c r="J17" s="43">
        <v>0</v>
      </c>
      <c r="K17" s="43">
        <v>1.6870000000000001</v>
      </c>
      <c r="L17" s="43">
        <v>0</v>
      </c>
      <c r="M17" s="44" t="s">
        <v>108</v>
      </c>
      <c r="N17" s="44" t="s">
        <v>108</v>
      </c>
      <c r="O17" s="45">
        <v>1.6870000000000001</v>
      </c>
      <c r="P17" s="38"/>
    </row>
    <row r="18" spans="1:16" x14ac:dyDescent="0.25">
      <c r="A18" s="40">
        <f>[2]ПН!A18</f>
        <v>560035</v>
      </c>
      <c r="B18" s="41" t="str">
        <f>[2]ПН!B18</f>
        <v>ОРСКАЯ ГАУЗ ГБ № 5</v>
      </c>
      <c r="C18" s="42">
        <v>339</v>
      </c>
      <c r="D18" s="42">
        <v>3804</v>
      </c>
      <c r="E18" s="42">
        <v>1725</v>
      </c>
      <c r="F18" s="42">
        <v>32845</v>
      </c>
      <c r="G18" s="43">
        <v>0.19700000000000001</v>
      </c>
      <c r="H18" s="43">
        <v>0.11600000000000001</v>
      </c>
      <c r="I18" s="43">
        <v>1.1167</v>
      </c>
      <c r="J18" s="43">
        <v>0.44519999999999998</v>
      </c>
      <c r="K18" s="43">
        <v>5.5800000000000002E-2</v>
      </c>
      <c r="L18" s="43">
        <v>0.4229</v>
      </c>
      <c r="M18" s="44" t="s">
        <v>108</v>
      </c>
      <c r="N18" s="44" t="s">
        <v>108</v>
      </c>
      <c r="O18" s="45">
        <v>0.47870000000000001</v>
      </c>
    </row>
    <row r="19" spans="1:16" x14ac:dyDescent="0.25">
      <c r="A19" s="40">
        <f>[2]ПН!A19</f>
        <v>560036</v>
      </c>
      <c r="B19" s="41" t="str">
        <f>[2]ПН!B19</f>
        <v>ОРСКАЯ ГАУЗ ГБ № 1</v>
      </c>
      <c r="C19" s="42">
        <v>7932</v>
      </c>
      <c r="D19" s="42">
        <v>1943</v>
      </c>
      <c r="E19" s="42">
        <v>45457</v>
      </c>
      <c r="F19" s="42">
        <v>10422</v>
      </c>
      <c r="G19" s="43">
        <v>0.17399999999999999</v>
      </c>
      <c r="H19" s="43">
        <v>0.186</v>
      </c>
      <c r="I19" s="43">
        <v>0.97860000000000003</v>
      </c>
      <c r="J19" s="43">
        <v>0.73640000000000005</v>
      </c>
      <c r="K19" s="43">
        <v>0.79559999999999997</v>
      </c>
      <c r="L19" s="43">
        <v>0.13769999999999999</v>
      </c>
      <c r="M19" s="44" t="s">
        <v>108</v>
      </c>
      <c r="N19" s="44" t="s">
        <v>108</v>
      </c>
      <c r="O19" s="45">
        <v>0.93330000000000002</v>
      </c>
      <c r="P19" s="38"/>
    </row>
    <row r="20" spans="1:16" x14ac:dyDescent="0.25">
      <c r="A20" s="40">
        <f>[2]ПН!A20</f>
        <v>560041</v>
      </c>
      <c r="B20" s="41" t="str">
        <f>[2]ПН!B20</f>
        <v>НОВОТРОИЦКАЯ ГАУЗ ДГБ</v>
      </c>
      <c r="C20" s="42">
        <v>104</v>
      </c>
      <c r="D20" s="42">
        <v>8106</v>
      </c>
      <c r="E20" s="42">
        <v>454</v>
      </c>
      <c r="F20" s="42">
        <v>19442</v>
      </c>
      <c r="G20" s="43">
        <v>0.22900000000000001</v>
      </c>
      <c r="H20" s="43">
        <v>0.41699999999999998</v>
      </c>
      <c r="I20" s="43">
        <v>1.3088</v>
      </c>
      <c r="J20" s="43">
        <v>1.6974</v>
      </c>
      <c r="K20" s="43">
        <v>3.0099999999999998E-2</v>
      </c>
      <c r="L20" s="43">
        <v>1.6584000000000001</v>
      </c>
      <c r="M20" s="44" t="s">
        <v>108</v>
      </c>
      <c r="N20" s="44" t="s">
        <v>108</v>
      </c>
      <c r="O20" s="45">
        <v>1.6884999999999999</v>
      </c>
    </row>
    <row r="21" spans="1:16" x14ac:dyDescent="0.25">
      <c r="A21" s="40">
        <f>[2]ПН!A21</f>
        <v>560043</v>
      </c>
      <c r="B21" s="41" t="str">
        <f>[2]ПН!B21</f>
        <v>МЕДНОГОРСКАЯ ГБ</v>
      </c>
      <c r="C21" s="42">
        <v>2690</v>
      </c>
      <c r="D21" s="42">
        <v>1568</v>
      </c>
      <c r="E21" s="42">
        <v>20659</v>
      </c>
      <c r="F21" s="42">
        <v>5116</v>
      </c>
      <c r="G21" s="43">
        <v>0.13</v>
      </c>
      <c r="H21" s="43">
        <v>0.30599999999999999</v>
      </c>
      <c r="I21" s="43">
        <v>0.71440000000000003</v>
      </c>
      <c r="J21" s="43">
        <v>1.2356</v>
      </c>
      <c r="K21" s="43">
        <v>0.57299999999999995</v>
      </c>
      <c r="L21" s="43">
        <v>0.2447</v>
      </c>
      <c r="M21" s="44" t="s">
        <v>108</v>
      </c>
      <c r="N21" s="44" t="s">
        <v>108</v>
      </c>
      <c r="O21" s="45">
        <v>0.81759999999999999</v>
      </c>
      <c r="P21" s="38"/>
    </row>
    <row r="22" spans="1:16" x14ac:dyDescent="0.25">
      <c r="A22" s="40">
        <f>[2]ПН!A22</f>
        <v>560045</v>
      </c>
      <c r="B22" s="41" t="str">
        <f>[2]ПН!B22</f>
        <v>БУГУРУСЛАНСКАЯ ГБ</v>
      </c>
      <c r="C22" s="42">
        <v>1034</v>
      </c>
      <c r="D22" s="42">
        <v>498</v>
      </c>
      <c r="E22" s="42">
        <v>20415</v>
      </c>
      <c r="F22" s="42">
        <v>6048</v>
      </c>
      <c r="G22" s="43">
        <v>5.0999999999999997E-2</v>
      </c>
      <c r="H22" s="43">
        <v>8.2000000000000003E-2</v>
      </c>
      <c r="I22" s="43">
        <v>0.24010000000000001</v>
      </c>
      <c r="J22" s="43">
        <v>0.30370000000000003</v>
      </c>
      <c r="K22" s="43">
        <v>0.1852</v>
      </c>
      <c r="L22" s="43">
        <v>6.9500000000000006E-2</v>
      </c>
      <c r="M22" s="44" t="s">
        <v>108</v>
      </c>
      <c r="N22" s="44" t="s">
        <v>108</v>
      </c>
      <c r="O22" s="45">
        <v>0.25469999999999998</v>
      </c>
    </row>
    <row r="23" spans="1:16" x14ac:dyDescent="0.25">
      <c r="A23" s="40">
        <f>[2]ПН!A23</f>
        <v>560047</v>
      </c>
      <c r="B23" s="41" t="str">
        <f>[2]ПН!B23</f>
        <v>БУГУРУСЛАНСКАЯ РБ</v>
      </c>
      <c r="C23" s="42">
        <v>1982</v>
      </c>
      <c r="D23" s="42">
        <v>724</v>
      </c>
      <c r="E23" s="42">
        <v>28955</v>
      </c>
      <c r="F23" s="42">
        <v>8163</v>
      </c>
      <c r="G23" s="43">
        <v>6.8000000000000005E-2</v>
      </c>
      <c r="H23" s="43">
        <v>8.8999999999999996E-2</v>
      </c>
      <c r="I23" s="43">
        <v>0.3422</v>
      </c>
      <c r="J23" s="43">
        <v>0.33279999999999998</v>
      </c>
      <c r="K23" s="43">
        <v>0.26690000000000003</v>
      </c>
      <c r="L23" s="43">
        <v>7.3200000000000001E-2</v>
      </c>
      <c r="M23" s="44" t="s">
        <v>108</v>
      </c>
      <c r="N23" s="44" t="s">
        <v>108</v>
      </c>
      <c r="O23" s="45">
        <v>0.34010000000000001</v>
      </c>
      <c r="P23" s="38"/>
    </row>
    <row r="24" spans="1:16" x14ac:dyDescent="0.25">
      <c r="A24" s="40">
        <f>[2]ПН!A24</f>
        <v>560052</v>
      </c>
      <c r="B24" s="41" t="str">
        <f>[2]ПН!B24</f>
        <v>АБДУЛИНСКАЯ ГБ</v>
      </c>
      <c r="C24" s="42">
        <v>1730</v>
      </c>
      <c r="D24" s="42">
        <v>430</v>
      </c>
      <c r="E24" s="42">
        <v>17203</v>
      </c>
      <c r="F24" s="42">
        <v>5319</v>
      </c>
      <c r="G24" s="43">
        <v>0.10100000000000001</v>
      </c>
      <c r="H24" s="43">
        <v>8.1000000000000003E-2</v>
      </c>
      <c r="I24" s="43">
        <v>0.5403</v>
      </c>
      <c r="J24" s="43">
        <v>0.29949999999999999</v>
      </c>
      <c r="K24" s="43">
        <v>0.4128</v>
      </c>
      <c r="L24" s="43">
        <v>7.0699999999999999E-2</v>
      </c>
      <c r="M24" s="44" t="s">
        <v>108</v>
      </c>
      <c r="N24" s="44" t="s">
        <v>108</v>
      </c>
      <c r="O24" s="45">
        <v>0.48349999999999999</v>
      </c>
    </row>
    <row r="25" spans="1:16" x14ac:dyDescent="0.25">
      <c r="A25" s="40">
        <f>[2]ПН!A25</f>
        <v>560053</v>
      </c>
      <c r="B25" s="41" t="str">
        <f>[2]ПН!B25</f>
        <v>АДАМОВСКАЯ РБ</v>
      </c>
      <c r="C25" s="42">
        <v>778</v>
      </c>
      <c r="D25" s="42">
        <v>282</v>
      </c>
      <c r="E25" s="42">
        <v>15414</v>
      </c>
      <c r="F25" s="42">
        <v>4237</v>
      </c>
      <c r="G25" s="43">
        <v>0.05</v>
      </c>
      <c r="H25" s="43">
        <v>6.7000000000000004E-2</v>
      </c>
      <c r="I25" s="43">
        <v>0.2341</v>
      </c>
      <c r="J25" s="43">
        <v>0.24129999999999999</v>
      </c>
      <c r="K25" s="43">
        <v>0.18360000000000001</v>
      </c>
      <c r="L25" s="43">
        <v>5.21E-2</v>
      </c>
      <c r="M25" s="44" t="s">
        <v>108</v>
      </c>
      <c r="N25" s="44" t="s">
        <v>108</v>
      </c>
      <c r="O25" s="45">
        <v>0.23569999999999999</v>
      </c>
      <c r="P25" s="38"/>
    </row>
    <row r="26" spans="1:16" x14ac:dyDescent="0.25">
      <c r="A26" s="40">
        <f>[2]ПН!A26</f>
        <v>560054</v>
      </c>
      <c r="B26" s="41" t="str">
        <f>[2]ПН!B26</f>
        <v>АКБУЛАКСКАЯ РБ</v>
      </c>
      <c r="C26" s="42">
        <v>2351</v>
      </c>
      <c r="D26" s="42">
        <v>2653</v>
      </c>
      <c r="E26" s="42">
        <v>15633</v>
      </c>
      <c r="F26" s="42">
        <v>5294</v>
      </c>
      <c r="G26" s="43">
        <v>0.15</v>
      </c>
      <c r="H26" s="43">
        <v>0.501</v>
      </c>
      <c r="I26" s="43">
        <v>0.83450000000000002</v>
      </c>
      <c r="J26" s="43">
        <v>2.0468999999999999</v>
      </c>
      <c r="K26" s="43">
        <v>0.62339999999999995</v>
      </c>
      <c r="L26" s="43">
        <v>0.51790000000000003</v>
      </c>
      <c r="M26" s="44" t="s">
        <v>108</v>
      </c>
      <c r="N26" s="44" t="s">
        <v>108</v>
      </c>
      <c r="O26" s="45">
        <v>1.1412</v>
      </c>
    </row>
    <row r="27" spans="1:16" x14ac:dyDescent="0.25">
      <c r="A27" s="40">
        <f>[2]ПН!A27</f>
        <v>560055</v>
      </c>
      <c r="B27" s="41" t="str">
        <f>[2]ПН!B27</f>
        <v>АЛЕКСАНДРОВСКАЯ РБ</v>
      </c>
      <c r="C27" s="42">
        <v>775</v>
      </c>
      <c r="D27" s="42">
        <v>84</v>
      </c>
      <c r="E27" s="42">
        <v>10782</v>
      </c>
      <c r="F27" s="42">
        <v>2679</v>
      </c>
      <c r="G27" s="43">
        <v>7.1999999999999995E-2</v>
      </c>
      <c r="H27" s="43">
        <v>3.1E-2</v>
      </c>
      <c r="I27" s="43">
        <v>0.36620000000000003</v>
      </c>
      <c r="J27" s="43">
        <v>9.1499999999999998E-2</v>
      </c>
      <c r="K27" s="43">
        <v>0.29330000000000001</v>
      </c>
      <c r="L27" s="43">
        <v>1.8200000000000001E-2</v>
      </c>
      <c r="M27" s="44" t="s">
        <v>108</v>
      </c>
      <c r="N27" s="44" t="s">
        <v>108</v>
      </c>
      <c r="O27" s="45">
        <v>0.31159999999999999</v>
      </c>
      <c r="P27" s="38"/>
    </row>
    <row r="28" spans="1:16" x14ac:dyDescent="0.25">
      <c r="A28" s="40">
        <f>[2]ПН!A28</f>
        <v>560056</v>
      </c>
      <c r="B28" s="41" t="str">
        <f>[2]ПН!B28</f>
        <v>АСЕКЕЕВСКАЯ РБ</v>
      </c>
      <c r="C28" s="42">
        <v>1597</v>
      </c>
      <c r="D28" s="42">
        <v>243</v>
      </c>
      <c r="E28" s="42">
        <v>15085</v>
      </c>
      <c r="F28" s="42">
        <v>3365</v>
      </c>
      <c r="G28" s="43">
        <v>0.106</v>
      </c>
      <c r="H28" s="43">
        <v>7.1999999999999995E-2</v>
      </c>
      <c r="I28" s="43">
        <v>0.57030000000000003</v>
      </c>
      <c r="J28" s="43">
        <v>0.2621</v>
      </c>
      <c r="K28" s="43">
        <v>0.46650000000000003</v>
      </c>
      <c r="L28" s="43">
        <v>4.7699999999999999E-2</v>
      </c>
      <c r="M28" s="44" t="s">
        <v>108</v>
      </c>
      <c r="N28" s="44" t="s">
        <v>108</v>
      </c>
      <c r="O28" s="45">
        <v>0.51419999999999999</v>
      </c>
    </row>
    <row r="29" spans="1:16" x14ac:dyDescent="0.25">
      <c r="A29" s="40">
        <f>[2]ПН!A29</f>
        <v>560057</v>
      </c>
      <c r="B29" s="41" t="str">
        <f>[2]ПН!B29</f>
        <v>БЕЛЯЕВСКАЯ РБ</v>
      </c>
      <c r="C29" s="42">
        <v>6857</v>
      </c>
      <c r="D29" s="42">
        <v>1750</v>
      </c>
      <c r="E29" s="42">
        <v>12261</v>
      </c>
      <c r="F29" s="42">
        <v>3234</v>
      </c>
      <c r="G29" s="43">
        <v>0.55900000000000005</v>
      </c>
      <c r="H29" s="43">
        <v>0.54100000000000004</v>
      </c>
      <c r="I29" s="43">
        <v>2.5</v>
      </c>
      <c r="J29" s="43">
        <v>2.2132999999999998</v>
      </c>
      <c r="K29" s="43">
        <v>1.9775</v>
      </c>
      <c r="L29" s="43">
        <v>0.46260000000000001</v>
      </c>
      <c r="M29" s="44" t="s">
        <v>108</v>
      </c>
      <c r="N29" s="44" t="s">
        <v>108</v>
      </c>
      <c r="O29" s="45">
        <v>2.4401000000000002</v>
      </c>
      <c r="P29" s="38"/>
    </row>
    <row r="30" spans="1:16" x14ac:dyDescent="0.25">
      <c r="A30" s="40">
        <f>[2]ПН!A30</f>
        <v>560058</v>
      </c>
      <c r="B30" s="41" t="str">
        <f>[2]ПН!B30</f>
        <v>ГАЙСКАЯ ГБ</v>
      </c>
      <c r="C30" s="42">
        <v>1301</v>
      </c>
      <c r="D30" s="42">
        <v>414</v>
      </c>
      <c r="E30" s="42">
        <v>34932</v>
      </c>
      <c r="F30" s="42">
        <v>9940</v>
      </c>
      <c r="G30" s="43">
        <v>3.6999999999999998E-2</v>
      </c>
      <c r="H30" s="43">
        <v>4.2000000000000003E-2</v>
      </c>
      <c r="I30" s="43">
        <v>0.15609999999999999</v>
      </c>
      <c r="J30" s="43">
        <v>0.13730000000000001</v>
      </c>
      <c r="K30" s="43">
        <v>0.12139999999999999</v>
      </c>
      <c r="L30" s="43">
        <v>3.0499999999999999E-2</v>
      </c>
      <c r="M30" s="44" t="s">
        <v>108</v>
      </c>
      <c r="N30" s="44" t="s">
        <v>108</v>
      </c>
      <c r="O30" s="45">
        <v>0.15190000000000001</v>
      </c>
    </row>
    <row r="31" spans="1:16" x14ac:dyDescent="0.25">
      <c r="A31" s="40">
        <f>[2]ПН!A31</f>
        <v>560059</v>
      </c>
      <c r="B31" s="41" t="str">
        <f>[2]ПН!B31</f>
        <v>ГРАЧЕВСКАЯ РБ</v>
      </c>
      <c r="C31" s="42">
        <v>4071</v>
      </c>
      <c r="D31" s="42">
        <v>1098</v>
      </c>
      <c r="E31" s="42">
        <v>10723</v>
      </c>
      <c r="F31" s="42">
        <v>2631</v>
      </c>
      <c r="G31" s="43">
        <v>0.38</v>
      </c>
      <c r="H31" s="43">
        <v>0.41699999999999998</v>
      </c>
      <c r="I31" s="43">
        <v>2.2153</v>
      </c>
      <c r="J31" s="43">
        <v>1.6974</v>
      </c>
      <c r="K31" s="43">
        <v>1.7788999999999999</v>
      </c>
      <c r="L31" s="43">
        <v>0.33439999999999998</v>
      </c>
      <c r="M31" s="44" t="s">
        <v>108</v>
      </c>
      <c r="N31" s="44" t="s">
        <v>108</v>
      </c>
      <c r="O31" s="45">
        <v>2.1133000000000002</v>
      </c>
      <c r="P31" s="38"/>
    </row>
    <row r="32" spans="1:16" x14ac:dyDescent="0.25">
      <c r="A32" s="40">
        <f>[2]ПН!A32</f>
        <v>560060</v>
      </c>
      <c r="B32" s="41" t="str">
        <f>[2]ПН!B32</f>
        <v>ДОМБАРОВСКАЯ РБ</v>
      </c>
      <c r="C32" s="42">
        <v>741</v>
      </c>
      <c r="D32" s="42">
        <v>86</v>
      </c>
      <c r="E32" s="42">
        <v>11701</v>
      </c>
      <c r="F32" s="42">
        <v>3215</v>
      </c>
      <c r="G32" s="43">
        <v>6.3E-2</v>
      </c>
      <c r="H32" s="43">
        <v>2.7E-2</v>
      </c>
      <c r="I32" s="43">
        <v>0.31219999999999998</v>
      </c>
      <c r="J32" s="43">
        <v>7.4899999999999994E-2</v>
      </c>
      <c r="K32" s="43">
        <v>0.24479999999999999</v>
      </c>
      <c r="L32" s="43">
        <v>1.6199999999999999E-2</v>
      </c>
      <c r="M32" s="44" t="s">
        <v>108</v>
      </c>
      <c r="N32" s="44" t="s">
        <v>108</v>
      </c>
      <c r="O32" s="45">
        <v>0.26090000000000002</v>
      </c>
    </row>
    <row r="33" spans="1:16" x14ac:dyDescent="0.25">
      <c r="A33" s="40">
        <f>[2]ПН!A33</f>
        <v>560061</v>
      </c>
      <c r="B33" s="41" t="str">
        <f>[2]ПН!B33</f>
        <v>ИЛЕКСКАЯ РБ</v>
      </c>
      <c r="C33" s="42">
        <v>994</v>
      </c>
      <c r="D33" s="42">
        <v>326</v>
      </c>
      <c r="E33" s="42">
        <v>17981</v>
      </c>
      <c r="F33" s="42">
        <v>5314</v>
      </c>
      <c r="G33" s="43">
        <v>5.5E-2</v>
      </c>
      <c r="H33" s="43">
        <v>6.0999999999999999E-2</v>
      </c>
      <c r="I33" s="43">
        <v>0.26419999999999999</v>
      </c>
      <c r="J33" s="43">
        <v>0.21629999999999999</v>
      </c>
      <c r="K33" s="43">
        <v>0.2039</v>
      </c>
      <c r="L33" s="43">
        <v>4.9299999999999997E-2</v>
      </c>
      <c r="M33" s="44" t="s">
        <v>108</v>
      </c>
      <c r="N33" s="44" t="s">
        <v>108</v>
      </c>
      <c r="O33" s="45">
        <v>0.25330000000000003</v>
      </c>
      <c r="P33" s="38"/>
    </row>
    <row r="34" spans="1:16" x14ac:dyDescent="0.25">
      <c r="A34" s="40">
        <f>[2]ПН!A34</f>
        <v>560062</v>
      </c>
      <c r="B34" s="41" t="str">
        <f>[2]ПН!B34</f>
        <v>КВАРКЕНСКАЯ РБ</v>
      </c>
      <c r="C34" s="42">
        <v>2020</v>
      </c>
      <c r="D34" s="42">
        <v>826</v>
      </c>
      <c r="E34" s="42">
        <v>12704</v>
      </c>
      <c r="F34" s="42">
        <v>3334</v>
      </c>
      <c r="G34" s="43">
        <v>0.159</v>
      </c>
      <c r="H34" s="43">
        <v>0.248</v>
      </c>
      <c r="I34" s="43">
        <v>0.88849999999999996</v>
      </c>
      <c r="J34" s="43">
        <v>0.99429999999999996</v>
      </c>
      <c r="K34" s="43">
        <v>0.70369999999999999</v>
      </c>
      <c r="L34" s="43">
        <v>0.20680000000000001</v>
      </c>
      <c r="M34" s="44" t="s">
        <v>108</v>
      </c>
      <c r="N34" s="44" t="s">
        <v>108</v>
      </c>
      <c r="O34" s="45">
        <v>0.91049999999999998</v>
      </c>
    </row>
    <row r="35" spans="1:16" x14ac:dyDescent="0.25">
      <c r="A35" s="40">
        <f>[2]ПН!A35</f>
        <v>560063</v>
      </c>
      <c r="B35" s="41" t="str">
        <f>[2]ПН!B35</f>
        <v>КРАСНОГВАРДЕЙСКАЯ РБ</v>
      </c>
      <c r="C35" s="42">
        <v>1233</v>
      </c>
      <c r="D35" s="42">
        <v>264</v>
      </c>
      <c r="E35" s="42">
        <v>13834</v>
      </c>
      <c r="F35" s="42">
        <v>4004</v>
      </c>
      <c r="G35" s="43">
        <v>8.8999999999999996E-2</v>
      </c>
      <c r="H35" s="43">
        <v>6.6000000000000003E-2</v>
      </c>
      <c r="I35" s="43">
        <v>0.46829999999999999</v>
      </c>
      <c r="J35" s="43">
        <v>0.23710000000000001</v>
      </c>
      <c r="K35" s="43">
        <v>0.3634</v>
      </c>
      <c r="L35" s="43">
        <v>5.3100000000000001E-2</v>
      </c>
      <c r="M35" s="44" t="s">
        <v>108</v>
      </c>
      <c r="N35" s="44" t="s">
        <v>108</v>
      </c>
      <c r="O35" s="45">
        <v>0.41649999999999998</v>
      </c>
      <c r="P35" s="38"/>
    </row>
    <row r="36" spans="1:16" x14ac:dyDescent="0.25">
      <c r="A36" s="40">
        <f>[2]ПН!A36</f>
        <v>560064</v>
      </c>
      <c r="B36" s="41" t="str">
        <f>[2]ПН!B36</f>
        <v>КУВАНДЫКСКАЯ ГБ</v>
      </c>
      <c r="C36" s="42">
        <v>13928</v>
      </c>
      <c r="D36" s="42">
        <v>8386</v>
      </c>
      <c r="E36" s="42">
        <v>30371</v>
      </c>
      <c r="F36" s="42">
        <v>8631</v>
      </c>
      <c r="G36" s="43">
        <v>0.45900000000000002</v>
      </c>
      <c r="H36" s="43">
        <v>0.97199999999999998</v>
      </c>
      <c r="I36" s="43">
        <v>2.5</v>
      </c>
      <c r="J36" s="43">
        <v>2.5</v>
      </c>
      <c r="K36" s="43">
        <v>1.9475</v>
      </c>
      <c r="L36" s="43">
        <v>0.55249999999999999</v>
      </c>
      <c r="M36" s="44" t="s">
        <v>108</v>
      </c>
      <c r="N36" s="44" t="s">
        <v>108</v>
      </c>
      <c r="O36" s="45">
        <v>2.5</v>
      </c>
    </row>
    <row r="37" spans="1:16" x14ac:dyDescent="0.25">
      <c r="A37" s="40">
        <f>[2]ПН!A37</f>
        <v>560065</v>
      </c>
      <c r="B37" s="41" t="str">
        <f>[2]ПН!B37</f>
        <v>КУРМАНАЕВСКАЯ РБ</v>
      </c>
      <c r="C37" s="42">
        <v>453</v>
      </c>
      <c r="D37" s="42">
        <v>94</v>
      </c>
      <c r="E37" s="42">
        <v>12863</v>
      </c>
      <c r="F37" s="42">
        <v>3065</v>
      </c>
      <c r="G37" s="43">
        <v>3.5000000000000003E-2</v>
      </c>
      <c r="H37" s="43">
        <v>3.1E-2</v>
      </c>
      <c r="I37" s="43">
        <v>0.14410000000000001</v>
      </c>
      <c r="J37" s="43">
        <v>9.1499999999999998E-2</v>
      </c>
      <c r="K37" s="43">
        <v>0.1164</v>
      </c>
      <c r="L37" s="43">
        <v>1.7600000000000001E-2</v>
      </c>
      <c r="M37" s="44" t="s">
        <v>108</v>
      </c>
      <c r="N37" s="44" t="s">
        <v>108</v>
      </c>
      <c r="O37" s="45">
        <v>0.13400000000000001</v>
      </c>
      <c r="P37" s="38"/>
    </row>
    <row r="38" spans="1:16" x14ac:dyDescent="0.25">
      <c r="A38" s="40">
        <f>[2]ПН!A38</f>
        <v>560066</v>
      </c>
      <c r="B38" s="41" t="str">
        <f>[2]ПН!B38</f>
        <v>МАТВЕЕВСКАЯ РБ</v>
      </c>
      <c r="C38" s="42">
        <v>977</v>
      </c>
      <c r="D38" s="42">
        <v>318</v>
      </c>
      <c r="E38" s="42">
        <v>8762</v>
      </c>
      <c r="F38" s="42">
        <v>2192</v>
      </c>
      <c r="G38" s="43">
        <v>0.112</v>
      </c>
      <c r="H38" s="43">
        <v>0.14499999999999999</v>
      </c>
      <c r="I38" s="43">
        <v>0.60640000000000005</v>
      </c>
      <c r="J38" s="43">
        <v>0.56579999999999997</v>
      </c>
      <c r="K38" s="43">
        <v>0.48509999999999998</v>
      </c>
      <c r="L38" s="43">
        <v>0.1132</v>
      </c>
      <c r="M38" s="44" t="s">
        <v>108</v>
      </c>
      <c r="N38" s="44" t="s">
        <v>108</v>
      </c>
      <c r="O38" s="45">
        <v>0.59830000000000005</v>
      </c>
    </row>
    <row r="39" spans="1:16" x14ac:dyDescent="0.25">
      <c r="A39" s="40">
        <f>[2]ПН!A39</f>
        <v>560067</v>
      </c>
      <c r="B39" s="41" t="str">
        <f>[2]ПН!B39</f>
        <v>НОВООРСКАЯ РБ</v>
      </c>
      <c r="C39" s="42">
        <v>787</v>
      </c>
      <c r="D39" s="42">
        <v>301</v>
      </c>
      <c r="E39" s="42">
        <v>21640</v>
      </c>
      <c r="F39" s="42">
        <v>6673</v>
      </c>
      <c r="G39" s="43">
        <v>3.5999999999999997E-2</v>
      </c>
      <c r="H39" s="43">
        <v>4.4999999999999998E-2</v>
      </c>
      <c r="I39" s="43">
        <v>0.15010000000000001</v>
      </c>
      <c r="J39" s="43">
        <v>0.14979999999999999</v>
      </c>
      <c r="K39" s="43">
        <v>0.1147</v>
      </c>
      <c r="L39" s="43">
        <v>3.5299999999999998E-2</v>
      </c>
      <c r="M39" s="44" t="s">
        <v>108</v>
      </c>
      <c r="N39" s="44" t="s">
        <v>108</v>
      </c>
      <c r="O39" s="45">
        <v>0.15</v>
      </c>
      <c r="P39" s="38"/>
    </row>
    <row r="40" spans="1:16" x14ac:dyDescent="0.25">
      <c r="A40" s="40">
        <f>[2]ПН!A40</f>
        <v>560068</v>
      </c>
      <c r="B40" s="41" t="str">
        <f>[2]ПН!B40</f>
        <v>НОВОСЕРГИЕВСКАЯ РБ</v>
      </c>
      <c r="C40" s="42">
        <v>4686</v>
      </c>
      <c r="D40" s="42">
        <v>848</v>
      </c>
      <c r="E40" s="42">
        <v>25295</v>
      </c>
      <c r="F40" s="42">
        <v>7368</v>
      </c>
      <c r="G40" s="43">
        <v>0.185</v>
      </c>
      <c r="H40" s="43">
        <v>0.115</v>
      </c>
      <c r="I40" s="43">
        <v>1.0446</v>
      </c>
      <c r="J40" s="43">
        <v>0.441</v>
      </c>
      <c r="K40" s="43">
        <v>0.8085</v>
      </c>
      <c r="L40" s="43">
        <v>9.9699999999999997E-2</v>
      </c>
      <c r="M40" s="44" t="s">
        <v>108</v>
      </c>
      <c r="N40" s="44" t="s">
        <v>108</v>
      </c>
      <c r="O40" s="45">
        <v>0.90820000000000001</v>
      </c>
    </row>
    <row r="41" spans="1:16" x14ac:dyDescent="0.25">
      <c r="A41" s="40">
        <f>[2]ПН!A41</f>
        <v>560069</v>
      </c>
      <c r="B41" s="41" t="str">
        <f>[2]ПН!B41</f>
        <v>ОКТЯБРЬСКАЯ РБ</v>
      </c>
      <c r="C41" s="42">
        <v>794</v>
      </c>
      <c r="D41" s="42">
        <v>137</v>
      </c>
      <c r="E41" s="42">
        <v>15416</v>
      </c>
      <c r="F41" s="42">
        <v>4317</v>
      </c>
      <c r="G41" s="43">
        <v>5.1999999999999998E-2</v>
      </c>
      <c r="H41" s="43">
        <v>3.2000000000000001E-2</v>
      </c>
      <c r="I41" s="43">
        <v>0.24610000000000001</v>
      </c>
      <c r="J41" s="43">
        <v>9.5699999999999993E-2</v>
      </c>
      <c r="K41" s="43">
        <v>0.19220000000000001</v>
      </c>
      <c r="L41" s="43">
        <v>2.1000000000000001E-2</v>
      </c>
      <c r="M41" s="44" t="s">
        <v>108</v>
      </c>
      <c r="N41" s="44" t="s">
        <v>108</v>
      </c>
      <c r="O41" s="45">
        <v>0.2132</v>
      </c>
      <c r="P41" s="38"/>
    </row>
    <row r="42" spans="1:16" x14ac:dyDescent="0.25">
      <c r="A42" s="40">
        <f>[2]ПН!A42</f>
        <v>560070</v>
      </c>
      <c r="B42" s="41" t="str">
        <f>[2]ПН!B42</f>
        <v>ОРЕНБУРГСКАЯ РБ</v>
      </c>
      <c r="C42" s="42">
        <v>17307</v>
      </c>
      <c r="D42" s="42">
        <v>9364</v>
      </c>
      <c r="E42" s="42">
        <v>59881</v>
      </c>
      <c r="F42" s="42">
        <v>19537</v>
      </c>
      <c r="G42" s="43">
        <v>0.28899999999999998</v>
      </c>
      <c r="H42" s="43">
        <v>0.47899999999999998</v>
      </c>
      <c r="I42" s="43">
        <v>1.669</v>
      </c>
      <c r="J42" s="43">
        <v>1.9553</v>
      </c>
      <c r="K42" s="43">
        <v>1.2584</v>
      </c>
      <c r="L42" s="43">
        <v>0.48099999999999998</v>
      </c>
      <c r="M42" s="44" t="s">
        <v>108</v>
      </c>
      <c r="N42" s="44" t="s">
        <v>108</v>
      </c>
      <c r="O42" s="45">
        <v>1.7394000000000001</v>
      </c>
    </row>
    <row r="43" spans="1:16" x14ac:dyDescent="0.25">
      <c r="A43" s="40">
        <f>[2]ПН!A43</f>
        <v>560071</v>
      </c>
      <c r="B43" s="41" t="str">
        <f>[2]ПН!B43</f>
        <v>ПЕРВОМАЙСКАЯ РБ</v>
      </c>
      <c r="C43" s="42">
        <v>2312</v>
      </c>
      <c r="D43" s="42">
        <v>1229</v>
      </c>
      <c r="E43" s="42">
        <v>17983</v>
      </c>
      <c r="F43" s="42">
        <v>5941</v>
      </c>
      <c r="G43" s="43">
        <v>0.129</v>
      </c>
      <c r="H43" s="43">
        <v>0.20699999999999999</v>
      </c>
      <c r="I43" s="43">
        <v>0.70840000000000003</v>
      </c>
      <c r="J43" s="43">
        <v>0.82369999999999999</v>
      </c>
      <c r="K43" s="43">
        <v>0.53269999999999995</v>
      </c>
      <c r="L43" s="43">
        <v>0.20430000000000001</v>
      </c>
      <c r="M43" s="44" t="s">
        <v>108</v>
      </c>
      <c r="N43" s="44" t="s">
        <v>108</v>
      </c>
      <c r="O43" s="45">
        <v>0.73699999999999999</v>
      </c>
      <c r="P43" s="38"/>
    </row>
    <row r="44" spans="1:16" x14ac:dyDescent="0.25">
      <c r="A44" s="40">
        <f>[2]ПН!A44</f>
        <v>560072</v>
      </c>
      <c r="B44" s="41" t="str">
        <f>[2]ПН!B44</f>
        <v>ПЕРЕВОЛОЦКАЯ РБ</v>
      </c>
      <c r="C44" s="42">
        <v>2867</v>
      </c>
      <c r="D44" s="42">
        <v>881</v>
      </c>
      <c r="E44" s="42">
        <v>19248</v>
      </c>
      <c r="F44" s="42">
        <v>5094</v>
      </c>
      <c r="G44" s="43">
        <v>0.14899999999999999</v>
      </c>
      <c r="H44" s="43">
        <v>0.17299999999999999</v>
      </c>
      <c r="I44" s="43">
        <v>0.82850000000000001</v>
      </c>
      <c r="J44" s="43">
        <v>0.68230000000000002</v>
      </c>
      <c r="K44" s="43">
        <v>0.65529999999999999</v>
      </c>
      <c r="L44" s="43">
        <v>0.1426</v>
      </c>
      <c r="M44" s="44" t="s">
        <v>108</v>
      </c>
      <c r="N44" s="44" t="s">
        <v>108</v>
      </c>
      <c r="O44" s="45">
        <v>0.79790000000000005</v>
      </c>
    </row>
    <row r="45" spans="1:16" x14ac:dyDescent="0.25">
      <c r="A45" s="40">
        <f>[2]ПН!A45</f>
        <v>560073</v>
      </c>
      <c r="B45" s="41" t="str">
        <f>[2]ПН!B45</f>
        <v>ПОНОМАРЕВСКАЯ РБ</v>
      </c>
      <c r="C45" s="42">
        <v>4093</v>
      </c>
      <c r="D45" s="42">
        <v>507</v>
      </c>
      <c r="E45" s="42">
        <v>10921</v>
      </c>
      <c r="F45" s="42">
        <v>2159</v>
      </c>
      <c r="G45" s="43">
        <v>0.375</v>
      </c>
      <c r="H45" s="43">
        <v>0.23499999999999999</v>
      </c>
      <c r="I45" s="43">
        <v>2.1852999999999998</v>
      </c>
      <c r="J45" s="43">
        <v>0.94020000000000004</v>
      </c>
      <c r="K45" s="43">
        <v>1.8247</v>
      </c>
      <c r="L45" s="43">
        <v>0.15509999999999999</v>
      </c>
      <c r="M45" s="44" t="s">
        <v>108</v>
      </c>
      <c r="N45" s="44" t="s">
        <v>108</v>
      </c>
      <c r="O45" s="45">
        <v>1.9799</v>
      </c>
      <c r="P45" s="38"/>
    </row>
    <row r="46" spans="1:16" x14ac:dyDescent="0.25">
      <c r="A46" s="40">
        <f>[2]ПН!A46</f>
        <v>560074</v>
      </c>
      <c r="B46" s="41" t="str">
        <f>[2]ПН!B46</f>
        <v>САКМАРСКАЯ  РБ</v>
      </c>
      <c r="C46" s="42">
        <v>821</v>
      </c>
      <c r="D46" s="42">
        <v>370</v>
      </c>
      <c r="E46" s="42">
        <v>17923</v>
      </c>
      <c r="F46" s="42">
        <v>5736</v>
      </c>
      <c r="G46" s="43">
        <v>4.5999999999999999E-2</v>
      </c>
      <c r="H46" s="43">
        <v>6.5000000000000002E-2</v>
      </c>
      <c r="I46" s="43">
        <v>0.21010000000000001</v>
      </c>
      <c r="J46" s="43">
        <v>0.23300000000000001</v>
      </c>
      <c r="K46" s="43">
        <v>0.1593</v>
      </c>
      <c r="L46" s="43">
        <v>5.6399999999999999E-2</v>
      </c>
      <c r="M46" s="44" t="s">
        <v>108</v>
      </c>
      <c r="N46" s="44" t="s">
        <v>108</v>
      </c>
      <c r="O46" s="45">
        <v>0.2157</v>
      </c>
    </row>
    <row r="47" spans="1:16" x14ac:dyDescent="0.25">
      <c r="A47" s="40">
        <f>[2]ПН!A47</f>
        <v>560075</v>
      </c>
      <c r="B47" s="41" t="str">
        <f>[2]ПН!B47</f>
        <v>САРАКТАШСКАЯ РБ</v>
      </c>
      <c r="C47" s="42">
        <v>13433</v>
      </c>
      <c r="D47" s="42">
        <v>3852</v>
      </c>
      <c r="E47" s="42">
        <v>29255</v>
      </c>
      <c r="F47" s="42">
        <v>8668</v>
      </c>
      <c r="G47" s="43">
        <v>0.45900000000000002</v>
      </c>
      <c r="H47" s="43">
        <v>0.44400000000000001</v>
      </c>
      <c r="I47" s="43">
        <v>2.5</v>
      </c>
      <c r="J47" s="43">
        <v>1.8097000000000001</v>
      </c>
      <c r="K47" s="43">
        <v>1.9275</v>
      </c>
      <c r="L47" s="43">
        <v>0.41439999999999999</v>
      </c>
      <c r="M47" s="44" t="s">
        <v>108</v>
      </c>
      <c r="N47" s="44" t="s">
        <v>108</v>
      </c>
      <c r="O47" s="45">
        <v>2.3418999999999999</v>
      </c>
      <c r="P47" s="38"/>
    </row>
    <row r="48" spans="1:16" x14ac:dyDescent="0.25">
      <c r="A48" s="40">
        <f>[2]ПН!A48</f>
        <v>560076</v>
      </c>
      <c r="B48" s="41" t="str">
        <f>[2]ПН!B48</f>
        <v>СВЕТЛИНСКАЯ РБ</v>
      </c>
      <c r="C48" s="42">
        <v>1341</v>
      </c>
      <c r="D48" s="42">
        <v>402</v>
      </c>
      <c r="E48" s="42">
        <v>8734</v>
      </c>
      <c r="F48" s="42">
        <v>2300</v>
      </c>
      <c r="G48" s="43">
        <v>0.154</v>
      </c>
      <c r="H48" s="43">
        <v>0.17499999999999999</v>
      </c>
      <c r="I48" s="43">
        <v>0.85850000000000004</v>
      </c>
      <c r="J48" s="43">
        <v>0.69059999999999999</v>
      </c>
      <c r="K48" s="43">
        <v>0.67989999999999995</v>
      </c>
      <c r="L48" s="43">
        <v>0.14360000000000001</v>
      </c>
      <c r="M48" s="44" t="s">
        <v>108</v>
      </c>
      <c r="N48" s="44" t="s">
        <v>108</v>
      </c>
      <c r="O48" s="45">
        <v>0.8236</v>
      </c>
    </row>
    <row r="49" spans="1:16" x14ac:dyDescent="0.25">
      <c r="A49" s="40">
        <f>[2]ПН!A49</f>
        <v>560077</v>
      </c>
      <c r="B49" s="41" t="str">
        <f>[2]ПН!B49</f>
        <v>СЕВЕРНАЯ РБ</v>
      </c>
      <c r="C49" s="42">
        <v>1475</v>
      </c>
      <c r="D49" s="42">
        <v>33</v>
      </c>
      <c r="E49" s="42">
        <v>10485</v>
      </c>
      <c r="F49" s="42">
        <v>2056</v>
      </c>
      <c r="G49" s="43">
        <v>0.14099999999999999</v>
      </c>
      <c r="H49" s="43">
        <v>1.6E-2</v>
      </c>
      <c r="I49" s="43">
        <v>0.78049999999999997</v>
      </c>
      <c r="J49" s="43">
        <v>2.9100000000000001E-2</v>
      </c>
      <c r="K49" s="43">
        <v>0.65249999999999997</v>
      </c>
      <c r="L49" s="43">
        <v>4.7999999999999996E-3</v>
      </c>
      <c r="M49" s="44" t="s">
        <v>108</v>
      </c>
      <c r="N49" s="44" t="s">
        <v>108</v>
      </c>
      <c r="O49" s="45">
        <v>0.65720000000000001</v>
      </c>
      <c r="P49" s="38"/>
    </row>
    <row r="50" spans="1:16" x14ac:dyDescent="0.25">
      <c r="A50" s="40">
        <f>[2]ПН!A50</f>
        <v>560078</v>
      </c>
      <c r="B50" s="41" t="str">
        <f>[2]ПН!B50</f>
        <v>СОЛЬ-ИЛЕЦКАЯ ГБ</v>
      </c>
      <c r="C50" s="42">
        <v>4089</v>
      </c>
      <c r="D50" s="42">
        <v>1984</v>
      </c>
      <c r="E50" s="42">
        <v>34237</v>
      </c>
      <c r="F50" s="42">
        <v>11782</v>
      </c>
      <c r="G50" s="43">
        <v>0.11899999999999999</v>
      </c>
      <c r="H50" s="43">
        <v>0.16800000000000001</v>
      </c>
      <c r="I50" s="43">
        <v>0.64839999999999998</v>
      </c>
      <c r="J50" s="43">
        <v>0.66149999999999998</v>
      </c>
      <c r="K50" s="43">
        <v>0.4824</v>
      </c>
      <c r="L50" s="43">
        <v>0.16930000000000001</v>
      </c>
      <c r="M50" s="44" t="s">
        <v>108</v>
      </c>
      <c r="N50" s="44" t="s">
        <v>108</v>
      </c>
      <c r="O50" s="45">
        <v>0.65169999999999995</v>
      </c>
    </row>
    <row r="51" spans="1:16" x14ac:dyDescent="0.25">
      <c r="A51" s="40">
        <f>[2]ПН!A51</f>
        <v>560079</v>
      </c>
      <c r="B51" s="41" t="str">
        <f>[2]ПН!B51</f>
        <v>СОРОЧИНСКАЯ ГБ</v>
      </c>
      <c r="C51" s="42">
        <v>5990</v>
      </c>
      <c r="D51" s="42">
        <v>1708</v>
      </c>
      <c r="E51" s="42">
        <v>32876</v>
      </c>
      <c r="F51" s="42">
        <v>9479</v>
      </c>
      <c r="G51" s="43">
        <v>0.182</v>
      </c>
      <c r="H51" s="43">
        <v>0.18</v>
      </c>
      <c r="I51" s="43">
        <v>1.0266</v>
      </c>
      <c r="J51" s="43">
        <v>0.71140000000000003</v>
      </c>
      <c r="K51" s="43">
        <v>0.79669999999999996</v>
      </c>
      <c r="L51" s="43">
        <v>0.15939999999999999</v>
      </c>
      <c r="M51" s="44" t="s">
        <v>108</v>
      </c>
      <c r="N51" s="44" t="s">
        <v>108</v>
      </c>
      <c r="O51" s="45">
        <v>0.95599999999999996</v>
      </c>
      <c r="P51" s="38"/>
    </row>
    <row r="52" spans="1:16" x14ac:dyDescent="0.25">
      <c r="A52" s="40">
        <f>[2]ПН!A52</f>
        <v>560080</v>
      </c>
      <c r="B52" s="41" t="str">
        <f>[2]ПН!B52</f>
        <v>ТАШЛИНСКАЯ РБ</v>
      </c>
      <c r="C52" s="42">
        <v>639</v>
      </c>
      <c r="D52" s="42">
        <v>154</v>
      </c>
      <c r="E52" s="42">
        <v>17436</v>
      </c>
      <c r="F52" s="42">
        <v>5188</v>
      </c>
      <c r="G52" s="43">
        <v>3.6999999999999998E-2</v>
      </c>
      <c r="H52" s="43">
        <v>0.03</v>
      </c>
      <c r="I52" s="43">
        <v>0.15609999999999999</v>
      </c>
      <c r="J52" s="43">
        <v>8.7400000000000005E-2</v>
      </c>
      <c r="K52" s="43">
        <v>0.1203</v>
      </c>
      <c r="L52" s="43">
        <v>0.02</v>
      </c>
      <c r="M52" s="44" t="s">
        <v>108</v>
      </c>
      <c r="N52" s="44" t="s">
        <v>108</v>
      </c>
      <c r="O52" s="45">
        <v>0.1404</v>
      </c>
    </row>
    <row r="53" spans="1:16" x14ac:dyDescent="0.25">
      <c r="A53" s="40">
        <f>[2]ПН!A53</f>
        <v>560081</v>
      </c>
      <c r="B53" s="41" t="str">
        <f>[2]ПН!B53</f>
        <v>ТОЦКАЯ РБ</v>
      </c>
      <c r="C53" s="42">
        <v>1447</v>
      </c>
      <c r="D53" s="42">
        <v>614</v>
      </c>
      <c r="E53" s="42">
        <v>19738</v>
      </c>
      <c r="F53" s="42">
        <v>6757</v>
      </c>
      <c r="G53" s="43">
        <v>7.2999999999999995E-2</v>
      </c>
      <c r="H53" s="43">
        <v>9.0999999999999998E-2</v>
      </c>
      <c r="I53" s="43">
        <v>0.37219999999999998</v>
      </c>
      <c r="J53" s="43">
        <v>0.34110000000000001</v>
      </c>
      <c r="K53" s="43">
        <v>0.27729999999999999</v>
      </c>
      <c r="L53" s="43">
        <v>8.6999999999999994E-2</v>
      </c>
      <c r="M53" s="44" t="s">
        <v>108</v>
      </c>
      <c r="N53" s="44" t="s">
        <v>108</v>
      </c>
      <c r="O53" s="45">
        <v>0.36430000000000001</v>
      </c>
      <c r="P53" s="38"/>
    </row>
    <row r="54" spans="1:16" x14ac:dyDescent="0.25">
      <c r="A54" s="40">
        <f>[2]ПН!A54</f>
        <v>560082</v>
      </c>
      <c r="B54" s="41" t="str">
        <f>[2]ПН!B54</f>
        <v>ТЮЛЬГАНСКАЯ РБ</v>
      </c>
      <c r="C54" s="42">
        <v>1124</v>
      </c>
      <c r="D54" s="42">
        <v>263</v>
      </c>
      <c r="E54" s="42">
        <v>15154</v>
      </c>
      <c r="F54" s="42">
        <v>3818</v>
      </c>
      <c r="G54" s="43">
        <v>7.3999999999999996E-2</v>
      </c>
      <c r="H54" s="43">
        <v>6.9000000000000006E-2</v>
      </c>
      <c r="I54" s="43">
        <v>0.37819999999999998</v>
      </c>
      <c r="J54" s="43">
        <v>0.24959999999999999</v>
      </c>
      <c r="K54" s="43">
        <v>0.30220000000000002</v>
      </c>
      <c r="L54" s="43">
        <v>5.0200000000000002E-2</v>
      </c>
      <c r="M54" s="44" t="s">
        <v>108</v>
      </c>
      <c r="N54" s="44" t="s">
        <v>108</v>
      </c>
      <c r="O54" s="45">
        <v>0.35239999999999999</v>
      </c>
    </row>
    <row r="55" spans="1:16" x14ac:dyDescent="0.25">
      <c r="A55" s="40">
        <f>[2]ПН!A55</f>
        <v>560083</v>
      </c>
      <c r="B55" s="41" t="str">
        <f>[2]ПН!B55</f>
        <v>ШАРЛЫКСКАЯ РБ</v>
      </c>
      <c r="C55" s="42">
        <v>541</v>
      </c>
      <c r="D55" s="42">
        <v>217</v>
      </c>
      <c r="E55" s="42">
        <v>13909</v>
      </c>
      <c r="F55" s="42">
        <v>3273</v>
      </c>
      <c r="G55" s="43">
        <v>3.9E-2</v>
      </c>
      <c r="H55" s="43">
        <v>6.6000000000000003E-2</v>
      </c>
      <c r="I55" s="43">
        <v>0.1681</v>
      </c>
      <c r="J55" s="43">
        <v>0.23710000000000001</v>
      </c>
      <c r="K55" s="43">
        <v>0.13619999999999999</v>
      </c>
      <c r="L55" s="43">
        <v>4.5100000000000001E-2</v>
      </c>
      <c r="M55" s="44" t="s">
        <v>108</v>
      </c>
      <c r="N55" s="44" t="s">
        <v>108</v>
      </c>
      <c r="O55" s="45">
        <v>0.1812</v>
      </c>
      <c r="P55" s="38"/>
    </row>
    <row r="56" spans="1:16" x14ac:dyDescent="0.25">
      <c r="A56" s="40">
        <f>[2]ПН!A56</f>
        <v>560084</v>
      </c>
      <c r="B56" s="41" t="str">
        <f>[2]ПН!B56</f>
        <v>ЯСНЕНСКАЯ ГБ</v>
      </c>
      <c r="C56" s="42">
        <v>211</v>
      </c>
      <c r="D56" s="42">
        <v>60</v>
      </c>
      <c r="E56" s="42">
        <v>20040</v>
      </c>
      <c r="F56" s="42">
        <v>6379</v>
      </c>
      <c r="G56" s="43">
        <v>1.0999999999999999E-2</v>
      </c>
      <c r="H56" s="43">
        <v>8.9999999999999993E-3</v>
      </c>
      <c r="I56" s="43">
        <v>0</v>
      </c>
      <c r="J56" s="43">
        <v>0</v>
      </c>
      <c r="K56" s="43">
        <v>0</v>
      </c>
      <c r="L56" s="43">
        <v>0</v>
      </c>
      <c r="M56" s="44" t="s">
        <v>108</v>
      </c>
      <c r="N56" s="44" t="s">
        <v>108</v>
      </c>
      <c r="O56" s="45">
        <v>0</v>
      </c>
    </row>
    <row r="57" spans="1:16" x14ac:dyDescent="0.25">
      <c r="A57" s="40">
        <f>[2]ПН!A57</f>
        <v>560085</v>
      </c>
      <c r="B57" s="41" t="str">
        <f>[2]ПН!B57</f>
        <v>СТУДЕНЧЕСКАЯ ПОЛИКЛИНИКА ОГУ</v>
      </c>
      <c r="C57" s="42">
        <v>1107</v>
      </c>
      <c r="D57" s="42">
        <v>28</v>
      </c>
      <c r="E57" s="42">
        <v>9595</v>
      </c>
      <c r="F57" s="42">
        <v>549</v>
      </c>
      <c r="G57" s="43">
        <v>0.115</v>
      </c>
      <c r="H57" s="43">
        <v>5.0999999999999997E-2</v>
      </c>
      <c r="I57" s="43">
        <v>0.62439999999999996</v>
      </c>
      <c r="J57" s="43">
        <v>0.17469999999999999</v>
      </c>
      <c r="K57" s="43">
        <v>0.5907</v>
      </c>
      <c r="L57" s="43">
        <v>9.4000000000000004E-3</v>
      </c>
      <c r="M57" s="44" t="s">
        <v>108</v>
      </c>
      <c r="N57" s="44" t="s">
        <v>108</v>
      </c>
      <c r="O57" s="45">
        <v>0.60009999999999997</v>
      </c>
      <c r="P57" s="38"/>
    </row>
    <row r="58" spans="1:16" x14ac:dyDescent="0.25">
      <c r="A58" s="40">
        <f>[2]ПН!A58</f>
        <v>560086</v>
      </c>
      <c r="B58" s="41" t="str">
        <f>[2]ПН!B58</f>
        <v>ОРЕНБУРГ ОКБ НА СТ. ОРЕНБУРГ</v>
      </c>
      <c r="C58" s="42">
        <v>2894</v>
      </c>
      <c r="D58" s="42">
        <v>116</v>
      </c>
      <c r="E58" s="42">
        <v>17588</v>
      </c>
      <c r="F58" s="42">
        <v>553</v>
      </c>
      <c r="G58" s="43">
        <v>0.16500000000000001</v>
      </c>
      <c r="H58" s="43">
        <v>0.21</v>
      </c>
      <c r="I58" s="43">
        <v>0.92459999999999998</v>
      </c>
      <c r="J58" s="43">
        <v>0.83620000000000005</v>
      </c>
      <c r="K58" s="43">
        <v>0.89680000000000004</v>
      </c>
      <c r="L58" s="43">
        <v>2.5100000000000001E-2</v>
      </c>
      <c r="M58" s="44" t="s">
        <v>108</v>
      </c>
      <c r="N58" s="44" t="s">
        <v>108</v>
      </c>
      <c r="O58" s="45">
        <v>0.92190000000000005</v>
      </c>
    </row>
    <row r="59" spans="1:16" x14ac:dyDescent="0.25">
      <c r="A59" s="40">
        <f>[2]ПН!A59</f>
        <v>560087</v>
      </c>
      <c r="B59" s="41" t="str">
        <f>[2]ПН!B59</f>
        <v>ОРСКАЯ УБ НА СТ. ОРСК</v>
      </c>
      <c r="C59" s="42">
        <v>4446</v>
      </c>
      <c r="D59" s="42">
        <v>0</v>
      </c>
      <c r="E59" s="42">
        <v>24732</v>
      </c>
      <c r="F59" s="42">
        <v>1</v>
      </c>
      <c r="G59" s="43">
        <v>0.18</v>
      </c>
      <c r="H59" s="43">
        <v>0</v>
      </c>
      <c r="I59" s="43">
        <v>1.0145999999999999</v>
      </c>
      <c r="J59" s="43">
        <v>0</v>
      </c>
      <c r="K59" s="43">
        <v>1.0145999999999999</v>
      </c>
      <c r="L59" s="43">
        <v>0</v>
      </c>
      <c r="M59" s="44" t="s">
        <v>108</v>
      </c>
      <c r="N59" s="44" t="s">
        <v>108</v>
      </c>
      <c r="O59" s="45">
        <v>1.0145999999999999</v>
      </c>
      <c r="P59" s="38"/>
    </row>
    <row r="60" spans="1:16" ht="30" x14ac:dyDescent="0.25">
      <c r="A60" s="40">
        <f>[2]ПН!A60</f>
        <v>560088</v>
      </c>
      <c r="B60" s="41" t="str">
        <f>[2]ПН!B60</f>
        <v>БУЗУЛУКСКАЯ УЗЛ.  Б-ЦА НА СТ.  БУЗУЛУК</v>
      </c>
      <c r="C60" s="42">
        <v>422</v>
      </c>
      <c r="D60" s="42">
        <v>0</v>
      </c>
      <c r="E60" s="42">
        <v>6001</v>
      </c>
      <c r="F60" s="42">
        <v>0</v>
      </c>
      <c r="G60" s="43">
        <v>7.0000000000000007E-2</v>
      </c>
      <c r="H60" s="43">
        <v>0</v>
      </c>
      <c r="I60" s="43">
        <v>0.35420000000000001</v>
      </c>
      <c r="J60" s="43">
        <v>0</v>
      </c>
      <c r="K60" s="43">
        <v>0.35420000000000001</v>
      </c>
      <c r="L60" s="43">
        <v>0</v>
      </c>
      <c r="M60" s="44" t="s">
        <v>108</v>
      </c>
      <c r="N60" s="44" t="s">
        <v>108</v>
      </c>
      <c r="O60" s="45">
        <v>0.35420000000000001</v>
      </c>
    </row>
    <row r="61" spans="1:16" ht="30" x14ac:dyDescent="0.25">
      <c r="A61" s="40">
        <f>[2]ПН!A61</f>
        <v>560089</v>
      </c>
      <c r="B61" s="41" t="str">
        <f>[2]ПН!B61</f>
        <v>АБДУЛИНСКАЯ УЗЛ. ПОЛ-КА НА СТ. АБДУЛИНО</v>
      </c>
      <c r="C61" s="42">
        <v>831</v>
      </c>
      <c r="D61" s="42">
        <v>0</v>
      </c>
      <c r="E61" s="42">
        <v>3998</v>
      </c>
      <c r="F61" s="42">
        <v>0</v>
      </c>
      <c r="G61" s="43">
        <v>0.20799999999999999</v>
      </c>
      <c r="H61" s="43">
        <v>0</v>
      </c>
      <c r="I61" s="43">
        <v>1.1827000000000001</v>
      </c>
      <c r="J61" s="43">
        <v>0</v>
      </c>
      <c r="K61" s="43">
        <v>1.1827000000000001</v>
      </c>
      <c r="L61" s="43">
        <v>0</v>
      </c>
      <c r="M61" s="44" t="s">
        <v>108</v>
      </c>
      <c r="N61" s="44" t="s">
        <v>108</v>
      </c>
      <c r="O61" s="45">
        <v>1.1827000000000001</v>
      </c>
      <c r="P61" s="38"/>
    </row>
    <row r="62" spans="1:16" ht="30" x14ac:dyDescent="0.25">
      <c r="A62" s="40">
        <f>[2]ПН!A62</f>
        <v>560096</v>
      </c>
      <c r="B62" s="41" t="str">
        <f>[2]ПН!B62</f>
        <v>ОРЕНБУРГ ФИЛИАЛ № 3 ФГБУ "426 ВГ" МО РФ</v>
      </c>
      <c r="C62" s="42">
        <v>57</v>
      </c>
      <c r="D62" s="42">
        <v>1</v>
      </c>
      <c r="E62" s="42">
        <v>399</v>
      </c>
      <c r="F62" s="42">
        <v>1</v>
      </c>
      <c r="G62" s="43">
        <v>0.14299999999999999</v>
      </c>
      <c r="H62" s="43">
        <v>1</v>
      </c>
      <c r="I62" s="43">
        <v>0.79249999999999998</v>
      </c>
      <c r="J62" s="43">
        <v>2.5</v>
      </c>
      <c r="K62" s="43">
        <v>0.79090000000000005</v>
      </c>
      <c r="L62" s="43">
        <v>7.4999999999999997E-3</v>
      </c>
      <c r="M62" s="44" t="s">
        <v>108</v>
      </c>
      <c r="N62" s="44" t="s">
        <v>108</v>
      </c>
      <c r="O62" s="45">
        <v>0.7984</v>
      </c>
    </row>
    <row r="63" spans="1:16" x14ac:dyDescent="0.25">
      <c r="A63" s="40">
        <f>[2]ПН!A63</f>
        <v>560098</v>
      </c>
      <c r="B63" s="41" t="str">
        <f>[2]ПН!B63</f>
        <v xml:space="preserve">ФКУЗ МСЧ-56 ФСИН РОССИИ </v>
      </c>
      <c r="C63" s="42">
        <v>599</v>
      </c>
      <c r="D63" s="42">
        <v>0</v>
      </c>
      <c r="E63" s="42">
        <v>6662</v>
      </c>
      <c r="F63" s="42">
        <v>1</v>
      </c>
      <c r="G63" s="43">
        <v>0.09</v>
      </c>
      <c r="H63" s="43">
        <v>0</v>
      </c>
      <c r="I63" s="43">
        <v>0.4743</v>
      </c>
      <c r="J63" s="43">
        <v>0</v>
      </c>
      <c r="K63" s="43">
        <v>0.4743</v>
      </c>
      <c r="L63" s="43">
        <v>0</v>
      </c>
      <c r="M63" s="44" t="s">
        <v>108</v>
      </c>
      <c r="N63" s="44" t="s">
        <v>108</v>
      </c>
      <c r="O63" s="45">
        <v>0.4743</v>
      </c>
      <c r="P63" s="38"/>
    </row>
    <row r="64" spans="1:16" ht="30" x14ac:dyDescent="0.25">
      <c r="A64" s="40">
        <f>[2]ПН!A64</f>
        <v>560099</v>
      </c>
      <c r="B64" s="41" t="str">
        <f>[2]ПН!B64</f>
        <v>МСЧ МВД ПО ОРЕНБУРГСКОЙ ОБЛАСТИ</v>
      </c>
      <c r="C64" s="42">
        <v>310</v>
      </c>
      <c r="D64" s="42">
        <v>31</v>
      </c>
      <c r="E64" s="42">
        <v>2093</v>
      </c>
      <c r="F64" s="42">
        <v>57</v>
      </c>
      <c r="G64" s="43">
        <v>0.14799999999999999</v>
      </c>
      <c r="H64" s="43">
        <v>0.54400000000000004</v>
      </c>
      <c r="I64" s="43">
        <v>0.82250000000000001</v>
      </c>
      <c r="J64" s="43">
        <v>2.2258</v>
      </c>
      <c r="K64" s="43">
        <v>0.80030000000000001</v>
      </c>
      <c r="L64" s="43">
        <v>6.0100000000000001E-2</v>
      </c>
      <c r="M64" s="44" t="s">
        <v>108</v>
      </c>
      <c r="N64" s="44" t="s">
        <v>108</v>
      </c>
      <c r="O64" s="45">
        <v>0.86040000000000005</v>
      </c>
    </row>
    <row r="65" spans="1:16" x14ac:dyDescent="0.25">
      <c r="A65" s="40">
        <f>[2]ПН!A65</f>
        <v>560205</v>
      </c>
      <c r="B65" s="41" t="str">
        <f>[2]ПН!B65</f>
        <v>КДЦ ООО</v>
      </c>
      <c r="C65" s="42">
        <v>16</v>
      </c>
      <c r="D65" s="42">
        <v>10</v>
      </c>
      <c r="E65" s="42">
        <v>21</v>
      </c>
      <c r="F65" s="42">
        <v>26</v>
      </c>
      <c r="G65" s="43">
        <v>0.76200000000000001</v>
      </c>
      <c r="H65" s="43">
        <v>0.38500000000000001</v>
      </c>
      <c r="I65" s="43">
        <v>2.5</v>
      </c>
      <c r="J65" s="43">
        <v>1.5643</v>
      </c>
      <c r="K65" s="43">
        <v>1.1174999999999999</v>
      </c>
      <c r="L65" s="43">
        <v>0.86499999999999999</v>
      </c>
      <c r="M65" s="44" t="s">
        <v>108</v>
      </c>
      <c r="N65" s="44" t="s">
        <v>108</v>
      </c>
      <c r="O65" s="45">
        <v>1.9824999999999999</v>
      </c>
      <c r="P65" s="38"/>
    </row>
    <row r="66" spans="1:16" ht="30" x14ac:dyDescent="0.25">
      <c r="A66" s="40">
        <f>[2]ПН!A66</f>
        <v>560206</v>
      </c>
      <c r="B66" s="41" t="str">
        <f>[2]ПН!B66</f>
        <v>НОВОТРОИЦК БОЛЬНИЦА СКОРОЙ МЕДИЦИНСКОЙ ПОМОЩИ</v>
      </c>
      <c r="C66" s="42">
        <v>14801</v>
      </c>
      <c r="D66" s="42">
        <v>7</v>
      </c>
      <c r="E66" s="42">
        <v>72079</v>
      </c>
      <c r="F66" s="42">
        <v>14</v>
      </c>
      <c r="G66" s="43">
        <v>0.20499999999999999</v>
      </c>
      <c r="H66" s="43">
        <v>0.5</v>
      </c>
      <c r="I66" s="43">
        <v>1.1647000000000001</v>
      </c>
      <c r="J66" s="43">
        <v>2.0427</v>
      </c>
      <c r="K66" s="43">
        <v>1.1647000000000001</v>
      </c>
      <c r="L66" s="43">
        <v>0</v>
      </c>
      <c r="M66" s="44" t="s">
        <v>108</v>
      </c>
      <c r="N66" s="44" t="s">
        <v>108</v>
      </c>
      <c r="O66" s="45">
        <v>1.1647000000000001</v>
      </c>
    </row>
    <row r="67" spans="1:16" ht="30" x14ac:dyDescent="0.25">
      <c r="A67" s="40">
        <f>[2]ПН!A67</f>
        <v>560214</v>
      </c>
      <c r="B67" s="41" t="str">
        <f>[2]ПН!B67</f>
        <v>БУЗУЛУКСКАЯ БОЛЬНИЦА СКОРОЙ МЕДИЦИНСКОЙ ПОМОЩИ</v>
      </c>
      <c r="C67" s="42">
        <v>8641</v>
      </c>
      <c r="D67" s="42">
        <v>3326</v>
      </c>
      <c r="E67" s="42">
        <v>81639</v>
      </c>
      <c r="F67" s="42">
        <v>26383</v>
      </c>
      <c r="G67" s="43">
        <v>0.106</v>
      </c>
      <c r="H67" s="43">
        <v>0.126</v>
      </c>
      <c r="I67" s="43">
        <v>0.57030000000000003</v>
      </c>
      <c r="J67" s="43">
        <v>0.48680000000000001</v>
      </c>
      <c r="K67" s="43">
        <v>0.43120000000000003</v>
      </c>
      <c r="L67" s="43">
        <v>0.1188</v>
      </c>
      <c r="M67" s="44" t="s">
        <v>108</v>
      </c>
      <c r="N67" s="44" t="s">
        <v>108</v>
      </c>
      <c r="O67" s="45">
        <v>0.54990000000000006</v>
      </c>
    </row>
    <row r="68" spans="1:16" x14ac:dyDescent="0.25">
      <c r="A68" s="46"/>
      <c r="B68" s="47" t="s">
        <v>18</v>
      </c>
      <c r="C68" s="48">
        <v>282450</v>
      </c>
      <c r="D68" s="48">
        <v>131582</v>
      </c>
      <c r="E68" s="48">
        <v>1492859</v>
      </c>
      <c r="F68" s="48">
        <v>432665</v>
      </c>
      <c r="G68" s="49">
        <v>0.18920000000000001</v>
      </c>
      <c r="H68" s="49">
        <v>0.30409999999999998</v>
      </c>
      <c r="I68" s="49">
        <v>0.92500000000000004</v>
      </c>
      <c r="J68" s="49">
        <v>0.78759999999999997</v>
      </c>
      <c r="K68" s="50">
        <v>0.72270000000000001</v>
      </c>
      <c r="L68" s="50">
        <v>0.2056</v>
      </c>
      <c r="M68" s="51"/>
      <c r="N68" s="51"/>
      <c r="O68" s="52">
        <v>0.92830000000000001</v>
      </c>
    </row>
  </sheetData>
  <mergeCells count="24">
    <mergeCell ref="A4:A6"/>
    <mergeCell ref="B4:B6"/>
    <mergeCell ref="G4:H4"/>
    <mergeCell ref="I4:J4"/>
    <mergeCell ref="K4:L4"/>
    <mergeCell ref="C4:D4"/>
    <mergeCell ref="E4:F4"/>
    <mergeCell ref="F5:F6"/>
    <mergeCell ref="O5:O6"/>
    <mergeCell ref="L1:O1"/>
    <mergeCell ref="M4:N4"/>
    <mergeCell ref="G5:G6"/>
    <mergeCell ref="L5:L6"/>
    <mergeCell ref="M5:M6"/>
    <mergeCell ref="N5:N6"/>
    <mergeCell ref="H5:H6"/>
    <mergeCell ref="I5:I6"/>
    <mergeCell ref="J5:J6"/>
    <mergeCell ref="K5:K6"/>
    <mergeCell ref="A2:O2"/>
    <mergeCell ref="A3:O3"/>
    <mergeCell ref="C5:C6"/>
    <mergeCell ref="D5:D6"/>
    <mergeCell ref="E5:E6"/>
  </mergeCells>
  <pageMargins left="0.7" right="0.7" top="0.75" bottom="0.75" header="0.3" footer="0.3"/>
  <pageSetup paperSize="9"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18" zoomScaleNormal="100" zoomScaleSheetLayoutView="118" workbookViewId="0">
      <selection activeCell="D12" sqref="D12"/>
    </sheetView>
  </sheetViews>
  <sheetFormatPr defaultRowHeight="15" x14ac:dyDescent="0.25"/>
  <cols>
    <col min="1" max="1" width="36.42578125" style="110" customWidth="1"/>
    <col min="2" max="2" width="22.140625" style="110" customWidth="1"/>
    <col min="3" max="3" width="9.140625" style="110"/>
    <col min="4" max="4" width="16.28515625" style="110" customWidth="1"/>
    <col min="5" max="5" width="9.140625" style="110"/>
    <col min="6" max="6" width="13.28515625" style="110" customWidth="1"/>
    <col min="7" max="7" width="11" style="110" customWidth="1"/>
    <col min="8" max="8" width="16.42578125" style="110" customWidth="1"/>
    <col min="9" max="16384" width="9.140625" style="110"/>
  </cols>
  <sheetData>
    <row r="1" spans="1:9" ht="48" customHeight="1" x14ac:dyDescent="0.25">
      <c r="F1" s="282" t="s">
        <v>288</v>
      </c>
      <c r="G1" s="282"/>
      <c r="H1" s="282"/>
      <c r="I1" s="251"/>
    </row>
    <row r="2" spans="1:9" ht="51" customHeight="1" x14ac:dyDescent="0.25">
      <c r="A2" s="283" t="s">
        <v>281</v>
      </c>
      <c r="B2" s="283"/>
      <c r="C2" s="283"/>
      <c r="D2" s="283"/>
      <c r="E2" s="283"/>
      <c r="F2" s="283"/>
      <c r="G2" s="283"/>
      <c r="H2" s="283"/>
    </row>
    <row r="3" spans="1:9" ht="15.75" x14ac:dyDescent="0.25">
      <c r="A3" s="284" t="s">
        <v>148</v>
      </c>
      <c r="B3" s="285" t="s">
        <v>224</v>
      </c>
      <c r="C3" s="285" t="s">
        <v>282</v>
      </c>
      <c r="D3" s="285"/>
      <c r="E3" s="285" t="s">
        <v>283</v>
      </c>
      <c r="F3" s="285"/>
      <c r="G3" s="285" t="s">
        <v>284</v>
      </c>
      <c r="H3" s="285"/>
    </row>
    <row r="4" spans="1:9" ht="15.75" x14ac:dyDescent="0.25">
      <c r="A4" s="284"/>
      <c r="B4" s="285"/>
      <c r="C4" s="252" t="s">
        <v>5</v>
      </c>
      <c r="D4" s="252" t="s">
        <v>7</v>
      </c>
      <c r="E4" s="252" t="s">
        <v>5</v>
      </c>
      <c r="F4" s="252" t="s">
        <v>7</v>
      </c>
      <c r="G4" s="252" t="s">
        <v>5</v>
      </c>
      <c r="H4" s="252" t="s">
        <v>7</v>
      </c>
    </row>
    <row r="5" spans="1:9" ht="25.5" x14ac:dyDescent="0.25">
      <c r="A5" s="253" t="s">
        <v>291</v>
      </c>
      <c r="B5" s="254" t="s">
        <v>285</v>
      </c>
      <c r="C5" s="255">
        <v>7500</v>
      </c>
      <c r="D5" s="262">
        <v>4796625</v>
      </c>
      <c r="E5" s="252">
        <v>-156</v>
      </c>
      <c r="F5" s="262">
        <v>-100000</v>
      </c>
      <c r="G5" s="255">
        <f>C5+E5</f>
        <v>7344</v>
      </c>
      <c r="H5" s="262">
        <f>D5+F5</f>
        <v>4696625</v>
      </c>
    </row>
    <row r="6" spans="1:9" ht="25.5" x14ac:dyDescent="0.25">
      <c r="A6" s="253" t="s">
        <v>290</v>
      </c>
      <c r="B6" s="254" t="s">
        <v>285</v>
      </c>
      <c r="C6" s="255">
        <v>7500</v>
      </c>
      <c r="D6" s="262">
        <v>4796625</v>
      </c>
      <c r="E6" s="252">
        <v>-156</v>
      </c>
      <c r="F6" s="262">
        <v>-100000</v>
      </c>
      <c r="G6" s="255">
        <f t="shared" ref="G6:H8" si="0">C6+E6</f>
        <v>7344</v>
      </c>
      <c r="H6" s="262">
        <f t="shared" si="0"/>
        <v>4696625</v>
      </c>
    </row>
    <row r="7" spans="1:9" ht="30" x14ac:dyDescent="0.25">
      <c r="A7" s="253" t="s">
        <v>286</v>
      </c>
      <c r="B7" s="254" t="s">
        <v>285</v>
      </c>
      <c r="C7" s="255">
        <v>7500</v>
      </c>
      <c r="D7" s="262">
        <v>4796625</v>
      </c>
      <c r="E7" s="252">
        <v>-156</v>
      </c>
      <c r="F7" s="262">
        <v>-100000</v>
      </c>
      <c r="G7" s="255">
        <f t="shared" si="0"/>
        <v>7344</v>
      </c>
      <c r="H7" s="262">
        <f t="shared" si="0"/>
        <v>4696625</v>
      </c>
    </row>
    <row r="8" spans="1:9" ht="25.5" x14ac:dyDescent="0.25">
      <c r="A8" s="253" t="s">
        <v>228</v>
      </c>
      <c r="B8" s="254" t="s">
        <v>285</v>
      </c>
      <c r="C8" s="255">
        <v>7500</v>
      </c>
      <c r="D8" s="262">
        <v>4796625</v>
      </c>
      <c r="E8" s="252">
        <v>-156</v>
      </c>
      <c r="F8" s="262">
        <v>-100000</v>
      </c>
      <c r="G8" s="255">
        <f t="shared" si="0"/>
        <v>7344</v>
      </c>
      <c r="H8" s="262">
        <f t="shared" si="0"/>
        <v>4696625</v>
      </c>
    </row>
    <row r="9" spans="1:9" ht="25.5" x14ac:dyDescent="0.25">
      <c r="A9" s="256" t="s">
        <v>226</v>
      </c>
      <c r="B9" s="254" t="s">
        <v>285</v>
      </c>
      <c r="C9" s="257">
        <v>15000</v>
      </c>
      <c r="D9" s="263">
        <v>10860225</v>
      </c>
      <c r="E9" s="255">
        <v>-156</v>
      </c>
      <c r="F9" s="262">
        <v>-100000</v>
      </c>
      <c r="G9" s="255">
        <f>C9+E9</f>
        <v>14844</v>
      </c>
      <c r="H9" s="262">
        <f>D9+F9</f>
        <v>10760225</v>
      </c>
    </row>
    <row r="10" spans="1:9" ht="25.5" x14ac:dyDescent="0.25">
      <c r="A10" s="258" t="s">
        <v>292</v>
      </c>
      <c r="B10" s="259" t="s">
        <v>287</v>
      </c>
      <c r="C10" s="257">
        <v>7500</v>
      </c>
      <c r="D10" s="263">
        <v>4796625</v>
      </c>
      <c r="E10" s="255">
        <v>297</v>
      </c>
      <c r="F10" s="262">
        <v>500000</v>
      </c>
      <c r="G10" s="255">
        <v>7797</v>
      </c>
      <c r="H10" s="262">
        <f t="shared" ref="H10" si="1">D10+F10</f>
        <v>5296625</v>
      </c>
    </row>
    <row r="11" spans="1:9" ht="15.75" x14ac:dyDescent="0.25">
      <c r="A11" s="260" t="s">
        <v>32</v>
      </c>
      <c r="B11" s="260"/>
      <c r="C11" s="261">
        <f t="shared" ref="C11:H11" si="2">SUM(C5:C10)</f>
        <v>52500</v>
      </c>
      <c r="D11" s="264">
        <f t="shared" si="2"/>
        <v>34843350</v>
      </c>
      <c r="E11" s="261">
        <f t="shared" si="2"/>
        <v>-483</v>
      </c>
      <c r="F11" s="264">
        <f t="shared" si="2"/>
        <v>0</v>
      </c>
      <c r="G11" s="261">
        <f t="shared" si="2"/>
        <v>52017</v>
      </c>
      <c r="H11" s="264">
        <f t="shared" si="2"/>
        <v>34843350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1" max="1" width="7.85546875" style="32" customWidth="1"/>
    <col min="2" max="2" width="35.28515625" style="33" customWidth="1"/>
    <col min="3" max="3" width="10.85546875" style="34" customWidth="1"/>
    <col min="4" max="4" width="9.42578125" style="34" customWidth="1"/>
    <col min="5" max="5" width="9.85546875" style="34" customWidth="1"/>
    <col min="6" max="6" width="9.28515625" style="37" customWidth="1"/>
    <col min="7" max="7" width="10.7109375" style="37" customWidth="1"/>
    <col min="8" max="8" width="10.5703125" style="36" customWidth="1"/>
    <col min="9" max="9" width="11.42578125" style="36" customWidth="1"/>
    <col min="10" max="10" width="10.85546875" style="37" bestFit="1" customWidth="1"/>
    <col min="11" max="11" width="10.28515625" style="38" customWidth="1"/>
    <col min="12" max="12" width="9.140625" style="38"/>
    <col min="13" max="13" width="10.28515625" style="53" customWidth="1"/>
    <col min="14" max="14" width="9.140625" style="53"/>
    <col min="15" max="15" width="13.85546875" customWidth="1"/>
    <col min="16" max="16" width="11.7109375" bestFit="1" customWidth="1"/>
  </cols>
  <sheetData>
    <row r="1" spans="1:16" ht="53.25" customHeight="1" x14ac:dyDescent="0.25">
      <c r="F1" s="35"/>
      <c r="G1" s="35"/>
      <c r="L1" s="336" t="s">
        <v>250</v>
      </c>
      <c r="M1" s="336"/>
      <c r="N1" s="336"/>
      <c r="O1" s="336"/>
    </row>
    <row r="2" spans="1:16" ht="27.75" customHeight="1" x14ac:dyDescent="0.25">
      <c r="A2" s="328" t="s">
        <v>110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</row>
    <row r="3" spans="1:16" s="34" customFormat="1" ht="43.9" customHeight="1" x14ac:dyDescent="0.2">
      <c r="A3" s="357" t="s">
        <v>111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</row>
    <row r="4" spans="1:16" s="216" customFormat="1" ht="62.25" customHeight="1" x14ac:dyDescent="0.2">
      <c r="A4" s="338" t="s">
        <v>96</v>
      </c>
      <c r="B4" s="338" t="s">
        <v>97</v>
      </c>
      <c r="C4" s="346" t="s">
        <v>98</v>
      </c>
      <c r="D4" s="347"/>
      <c r="E4" s="348" t="s">
        <v>99</v>
      </c>
      <c r="F4" s="349"/>
      <c r="G4" s="350" t="s">
        <v>100</v>
      </c>
      <c r="H4" s="351"/>
      <c r="I4" s="352" t="s">
        <v>101</v>
      </c>
      <c r="J4" s="353"/>
      <c r="K4" s="356" t="s">
        <v>102</v>
      </c>
      <c r="L4" s="356"/>
      <c r="M4" s="358" t="s">
        <v>103</v>
      </c>
      <c r="N4" s="359"/>
      <c r="O4" s="224" t="s">
        <v>104</v>
      </c>
    </row>
    <row r="5" spans="1:16" s="216" customFormat="1" ht="9.6" customHeight="1" x14ac:dyDescent="0.2">
      <c r="A5" s="345"/>
      <c r="B5" s="345"/>
      <c r="C5" s="342" t="s">
        <v>105</v>
      </c>
      <c r="D5" s="354" t="s">
        <v>106</v>
      </c>
      <c r="E5" s="342" t="s">
        <v>105</v>
      </c>
      <c r="F5" s="354" t="s">
        <v>106</v>
      </c>
      <c r="G5" s="342" t="s">
        <v>105</v>
      </c>
      <c r="H5" s="354" t="s">
        <v>106</v>
      </c>
      <c r="I5" s="342" t="s">
        <v>105</v>
      </c>
      <c r="J5" s="354" t="s">
        <v>106</v>
      </c>
      <c r="K5" s="342" t="s">
        <v>105</v>
      </c>
      <c r="L5" s="354" t="s">
        <v>106</v>
      </c>
      <c r="M5" s="342" t="s">
        <v>105</v>
      </c>
      <c r="N5" s="354" t="s">
        <v>106</v>
      </c>
      <c r="O5" s="342" t="s">
        <v>107</v>
      </c>
    </row>
    <row r="6" spans="1:16" s="216" customFormat="1" ht="11.25" x14ac:dyDescent="0.2">
      <c r="A6" s="339"/>
      <c r="B6" s="339"/>
      <c r="C6" s="343"/>
      <c r="D6" s="355"/>
      <c r="E6" s="343"/>
      <c r="F6" s="355"/>
      <c r="G6" s="343"/>
      <c r="H6" s="355"/>
      <c r="I6" s="343"/>
      <c r="J6" s="355"/>
      <c r="K6" s="343"/>
      <c r="L6" s="355"/>
      <c r="M6" s="343"/>
      <c r="N6" s="355"/>
      <c r="O6" s="343"/>
    </row>
    <row r="7" spans="1:16" x14ac:dyDescent="0.25">
      <c r="A7" s="40">
        <v>560002</v>
      </c>
      <c r="B7" s="41" t="s">
        <v>33</v>
      </c>
      <c r="C7" s="42">
        <v>2854</v>
      </c>
      <c r="D7" s="42">
        <v>0</v>
      </c>
      <c r="E7" s="42">
        <v>3726</v>
      </c>
      <c r="F7" s="42">
        <v>0</v>
      </c>
      <c r="G7" s="43">
        <v>0.76600000000000001</v>
      </c>
      <c r="H7" s="43">
        <v>0</v>
      </c>
      <c r="I7" s="43">
        <v>4.5913000000000004</v>
      </c>
      <c r="J7" s="43">
        <v>0</v>
      </c>
      <c r="K7" s="43">
        <v>4.5913000000000004</v>
      </c>
      <c r="L7" s="43">
        <v>0</v>
      </c>
      <c r="M7" s="44" t="s">
        <v>108</v>
      </c>
      <c r="N7" s="44" t="s">
        <v>108</v>
      </c>
      <c r="O7" s="45">
        <v>4.5913000000000004</v>
      </c>
      <c r="P7" s="38"/>
    </row>
    <row r="8" spans="1:16" ht="30" x14ac:dyDescent="0.25">
      <c r="A8" s="40">
        <v>560014</v>
      </c>
      <c r="B8" s="41" t="s">
        <v>34</v>
      </c>
      <c r="C8" s="42">
        <v>511</v>
      </c>
      <c r="D8" s="42">
        <v>0</v>
      </c>
      <c r="E8" s="42">
        <v>877</v>
      </c>
      <c r="F8" s="42">
        <v>0</v>
      </c>
      <c r="G8" s="43">
        <v>0.58299999999999996</v>
      </c>
      <c r="H8" s="43">
        <v>0</v>
      </c>
      <c r="I8" s="43">
        <v>3.4079000000000002</v>
      </c>
      <c r="J8" s="43">
        <v>0</v>
      </c>
      <c r="K8" s="43">
        <v>3.2818000000000001</v>
      </c>
      <c r="L8" s="43">
        <v>0</v>
      </c>
      <c r="M8" s="44" t="s">
        <v>108</v>
      </c>
      <c r="N8" s="44" t="s">
        <v>108</v>
      </c>
      <c r="O8" s="45">
        <v>3.2818000000000001</v>
      </c>
    </row>
    <row r="9" spans="1:16" x14ac:dyDescent="0.25">
      <c r="A9" s="40">
        <v>560017</v>
      </c>
      <c r="B9" s="41" t="s">
        <v>35</v>
      </c>
      <c r="C9" s="42">
        <v>14976</v>
      </c>
      <c r="D9" s="42">
        <v>0</v>
      </c>
      <c r="E9" s="42">
        <v>16695</v>
      </c>
      <c r="F9" s="42">
        <v>0</v>
      </c>
      <c r="G9" s="43">
        <v>0.89700000000000002</v>
      </c>
      <c r="H9" s="43">
        <v>0</v>
      </c>
      <c r="I9" s="43">
        <v>5</v>
      </c>
      <c r="J9" s="43">
        <v>0</v>
      </c>
      <c r="K9" s="43">
        <v>5</v>
      </c>
      <c r="L9" s="43">
        <v>0</v>
      </c>
      <c r="M9" s="44" t="s">
        <v>108</v>
      </c>
      <c r="N9" s="44" t="s">
        <v>108</v>
      </c>
      <c r="O9" s="45">
        <v>5</v>
      </c>
      <c r="P9" s="38"/>
    </row>
    <row r="10" spans="1:16" x14ac:dyDescent="0.25">
      <c r="A10" s="40">
        <v>560019</v>
      </c>
      <c r="B10" s="41" t="s">
        <v>36</v>
      </c>
      <c r="C10" s="42">
        <v>13214</v>
      </c>
      <c r="D10" s="42">
        <v>2004</v>
      </c>
      <c r="E10" s="42">
        <v>18587</v>
      </c>
      <c r="F10" s="42">
        <v>2754</v>
      </c>
      <c r="G10" s="43">
        <v>0.71099999999999997</v>
      </c>
      <c r="H10" s="43">
        <v>0.72799999999999998</v>
      </c>
      <c r="I10" s="43">
        <v>4.2355999999999998</v>
      </c>
      <c r="J10" s="43">
        <v>4.3409000000000004</v>
      </c>
      <c r="K10" s="43">
        <v>4.0534999999999997</v>
      </c>
      <c r="L10" s="43">
        <v>0.1867</v>
      </c>
      <c r="M10" s="44" t="s">
        <v>108</v>
      </c>
      <c r="N10" s="44" t="s">
        <v>108</v>
      </c>
      <c r="O10" s="45">
        <v>4.2401999999999997</v>
      </c>
    </row>
    <row r="11" spans="1:16" x14ac:dyDescent="0.25">
      <c r="A11" s="40">
        <v>560021</v>
      </c>
      <c r="B11" s="41" t="s">
        <v>37</v>
      </c>
      <c r="C11" s="42">
        <v>9745</v>
      </c>
      <c r="D11" s="42">
        <v>48552</v>
      </c>
      <c r="E11" s="42">
        <v>11986</v>
      </c>
      <c r="F11" s="42">
        <v>59761</v>
      </c>
      <c r="G11" s="43">
        <v>0.81299999999999994</v>
      </c>
      <c r="H11" s="43">
        <v>0.81200000000000006</v>
      </c>
      <c r="I11" s="43">
        <v>4.8952</v>
      </c>
      <c r="J11" s="43">
        <v>4.8733000000000004</v>
      </c>
      <c r="K11" s="43">
        <v>2.8734999999999999</v>
      </c>
      <c r="L11" s="43">
        <v>2.0127000000000002</v>
      </c>
      <c r="M11" s="44" t="s">
        <v>108</v>
      </c>
      <c r="N11" s="44" t="s">
        <v>108</v>
      </c>
      <c r="O11" s="45">
        <v>4.8861999999999997</v>
      </c>
      <c r="P11" s="38"/>
    </row>
    <row r="12" spans="1:16" x14ac:dyDescent="0.25">
      <c r="A12" s="40">
        <v>560022</v>
      </c>
      <c r="B12" s="41" t="s">
        <v>38</v>
      </c>
      <c r="C12" s="42">
        <v>9200</v>
      </c>
      <c r="D12" s="42">
        <v>22221</v>
      </c>
      <c r="E12" s="42">
        <v>14168</v>
      </c>
      <c r="F12" s="42">
        <v>33365</v>
      </c>
      <c r="G12" s="43">
        <v>0.64900000000000002</v>
      </c>
      <c r="H12" s="43">
        <v>0.66600000000000004</v>
      </c>
      <c r="I12" s="43">
        <v>3.8347000000000002</v>
      </c>
      <c r="J12" s="43">
        <v>3.948</v>
      </c>
      <c r="K12" s="43">
        <v>2.8414999999999999</v>
      </c>
      <c r="L12" s="43">
        <v>1.0225</v>
      </c>
      <c r="M12" s="44" t="s">
        <v>108</v>
      </c>
      <c r="N12" s="44" t="s">
        <v>108</v>
      </c>
      <c r="O12" s="45">
        <v>3.8641000000000001</v>
      </c>
    </row>
    <row r="13" spans="1:16" x14ac:dyDescent="0.25">
      <c r="A13" s="40">
        <v>560024</v>
      </c>
      <c r="B13" s="41" t="s">
        <v>39</v>
      </c>
      <c r="C13" s="42">
        <v>162</v>
      </c>
      <c r="D13" s="42">
        <v>63101</v>
      </c>
      <c r="E13" s="42">
        <v>423</v>
      </c>
      <c r="F13" s="42">
        <v>79616</v>
      </c>
      <c r="G13" s="43">
        <v>0.38300000000000001</v>
      </c>
      <c r="H13" s="43">
        <v>0.79300000000000004</v>
      </c>
      <c r="I13" s="43">
        <v>2.1145999999999998</v>
      </c>
      <c r="J13" s="43">
        <v>4.7529000000000003</v>
      </c>
      <c r="K13" s="43">
        <v>6.9800000000000001E-2</v>
      </c>
      <c r="L13" s="43">
        <v>4.5960000000000001</v>
      </c>
      <c r="M13" s="44" t="s">
        <v>108</v>
      </c>
      <c r="N13" s="44" t="s">
        <v>108</v>
      </c>
      <c r="O13" s="45">
        <v>4.6657999999999999</v>
      </c>
      <c r="P13" s="38"/>
    </row>
    <row r="14" spans="1:16" ht="30" x14ac:dyDescent="0.25">
      <c r="A14" s="40">
        <v>560026</v>
      </c>
      <c r="B14" s="41" t="s">
        <v>40</v>
      </c>
      <c r="C14" s="42">
        <v>16206</v>
      </c>
      <c r="D14" s="42">
        <v>27502</v>
      </c>
      <c r="E14" s="42">
        <v>21030</v>
      </c>
      <c r="F14" s="42">
        <v>34795</v>
      </c>
      <c r="G14" s="43">
        <v>0.77100000000000002</v>
      </c>
      <c r="H14" s="43">
        <v>0.79</v>
      </c>
      <c r="I14" s="43">
        <v>4.6235999999999997</v>
      </c>
      <c r="J14" s="43">
        <v>4.7337999999999996</v>
      </c>
      <c r="K14" s="43">
        <v>3.8469000000000002</v>
      </c>
      <c r="L14" s="43">
        <v>0.79530000000000001</v>
      </c>
      <c r="M14" s="44" t="s">
        <v>108</v>
      </c>
      <c r="N14" s="44" t="s">
        <v>108</v>
      </c>
      <c r="O14" s="45">
        <v>4.6421999999999999</v>
      </c>
    </row>
    <row r="15" spans="1:16" x14ac:dyDescent="0.25">
      <c r="A15" s="40">
        <v>560032</v>
      </c>
      <c r="B15" s="41" t="s">
        <v>42</v>
      </c>
      <c r="C15" s="42">
        <v>2597</v>
      </c>
      <c r="D15" s="42">
        <v>0</v>
      </c>
      <c r="E15" s="42">
        <v>4428</v>
      </c>
      <c r="F15" s="42">
        <v>0</v>
      </c>
      <c r="G15" s="43">
        <v>0.58599999999999997</v>
      </c>
      <c r="H15" s="43">
        <v>0</v>
      </c>
      <c r="I15" s="43">
        <v>3.4272999999999998</v>
      </c>
      <c r="J15" s="43">
        <v>0</v>
      </c>
      <c r="K15" s="43">
        <v>3.4272999999999998</v>
      </c>
      <c r="L15" s="43">
        <v>0</v>
      </c>
      <c r="M15" s="44" t="s">
        <v>108</v>
      </c>
      <c r="N15" s="44" t="s">
        <v>108</v>
      </c>
      <c r="O15" s="45">
        <v>3.4272999999999998</v>
      </c>
      <c r="P15" s="38"/>
    </row>
    <row r="16" spans="1:16" x14ac:dyDescent="0.25">
      <c r="A16" s="40">
        <v>560033</v>
      </c>
      <c r="B16" s="41" t="s">
        <v>43</v>
      </c>
      <c r="C16" s="42">
        <v>7646</v>
      </c>
      <c r="D16" s="42">
        <v>0</v>
      </c>
      <c r="E16" s="42">
        <v>9246</v>
      </c>
      <c r="F16" s="42">
        <v>0</v>
      </c>
      <c r="G16" s="43">
        <v>0.82699999999999996</v>
      </c>
      <c r="H16" s="43">
        <v>0</v>
      </c>
      <c r="I16" s="43">
        <v>4.9858000000000002</v>
      </c>
      <c r="J16" s="43">
        <v>0</v>
      </c>
      <c r="K16" s="43">
        <v>4.9858000000000002</v>
      </c>
      <c r="L16" s="43">
        <v>0</v>
      </c>
      <c r="M16" s="44" t="s">
        <v>108</v>
      </c>
      <c r="N16" s="44" t="s">
        <v>108</v>
      </c>
      <c r="O16" s="45">
        <v>4.9858000000000002</v>
      </c>
    </row>
    <row r="17" spans="1:16" x14ac:dyDescent="0.25">
      <c r="A17" s="40">
        <v>560034</v>
      </c>
      <c r="B17" s="41" t="s">
        <v>44</v>
      </c>
      <c r="C17" s="42">
        <v>6339</v>
      </c>
      <c r="D17" s="42">
        <v>0</v>
      </c>
      <c r="E17" s="42">
        <v>8169</v>
      </c>
      <c r="F17" s="42">
        <v>0</v>
      </c>
      <c r="G17" s="43">
        <v>0.77600000000000002</v>
      </c>
      <c r="H17" s="43">
        <v>0</v>
      </c>
      <c r="I17" s="43">
        <v>4.6559999999999997</v>
      </c>
      <c r="J17" s="43">
        <v>0</v>
      </c>
      <c r="K17" s="43">
        <v>4.6559999999999997</v>
      </c>
      <c r="L17" s="43">
        <v>0</v>
      </c>
      <c r="M17" s="44" t="s">
        <v>108</v>
      </c>
      <c r="N17" s="44" t="s">
        <v>108</v>
      </c>
      <c r="O17" s="45">
        <v>4.6559999999999997</v>
      </c>
      <c r="P17" s="38"/>
    </row>
    <row r="18" spans="1:16" x14ac:dyDescent="0.25">
      <c r="A18" s="40">
        <v>560035</v>
      </c>
      <c r="B18" s="41" t="s">
        <v>45</v>
      </c>
      <c r="C18" s="42">
        <v>0</v>
      </c>
      <c r="D18" s="42">
        <v>30109</v>
      </c>
      <c r="E18" s="42">
        <v>0</v>
      </c>
      <c r="F18" s="42">
        <v>32164</v>
      </c>
      <c r="G18" s="43">
        <v>0</v>
      </c>
      <c r="H18" s="43">
        <v>0.93600000000000005</v>
      </c>
      <c r="I18" s="43">
        <v>0</v>
      </c>
      <c r="J18" s="43">
        <v>5</v>
      </c>
      <c r="K18" s="43">
        <v>0</v>
      </c>
      <c r="L18" s="43">
        <v>4.75</v>
      </c>
      <c r="M18" s="44" t="s">
        <v>108</v>
      </c>
      <c r="N18" s="44" t="s">
        <v>108</v>
      </c>
      <c r="O18" s="45">
        <v>4.75</v>
      </c>
    </row>
    <row r="19" spans="1:16" x14ac:dyDescent="0.25">
      <c r="A19" s="40">
        <v>560036</v>
      </c>
      <c r="B19" s="41" t="s">
        <v>41</v>
      </c>
      <c r="C19" s="42">
        <v>7810</v>
      </c>
      <c r="D19" s="42">
        <v>10792</v>
      </c>
      <c r="E19" s="42">
        <v>10122</v>
      </c>
      <c r="F19" s="42">
        <v>14646</v>
      </c>
      <c r="G19" s="43">
        <v>0.77200000000000002</v>
      </c>
      <c r="H19" s="43">
        <v>0.73699999999999999</v>
      </c>
      <c r="I19" s="43">
        <v>4.6300999999999997</v>
      </c>
      <c r="J19" s="43">
        <v>4.3979999999999997</v>
      </c>
      <c r="K19" s="43">
        <v>3.7643</v>
      </c>
      <c r="L19" s="43">
        <v>0.82240000000000002</v>
      </c>
      <c r="M19" s="44" t="s">
        <v>108</v>
      </c>
      <c r="N19" s="44" t="s">
        <v>108</v>
      </c>
      <c r="O19" s="45">
        <v>4.5867000000000004</v>
      </c>
      <c r="P19" s="38"/>
    </row>
    <row r="20" spans="1:16" x14ac:dyDescent="0.25">
      <c r="A20" s="40">
        <v>560041</v>
      </c>
      <c r="B20" s="41" t="s">
        <v>47</v>
      </c>
      <c r="C20" s="42">
        <v>0</v>
      </c>
      <c r="D20" s="42">
        <v>20860</v>
      </c>
      <c r="E20" s="42">
        <v>0</v>
      </c>
      <c r="F20" s="42">
        <v>27044</v>
      </c>
      <c r="G20" s="43">
        <v>0</v>
      </c>
      <c r="H20" s="43">
        <v>0.77100000000000002</v>
      </c>
      <c r="I20" s="43">
        <v>0</v>
      </c>
      <c r="J20" s="43">
        <v>4.6134000000000004</v>
      </c>
      <c r="K20" s="43">
        <v>0</v>
      </c>
      <c r="L20" s="43">
        <v>4.5072999999999999</v>
      </c>
      <c r="M20" s="44" t="s">
        <v>108</v>
      </c>
      <c r="N20" s="44" t="s">
        <v>108</v>
      </c>
      <c r="O20" s="45">
        <v>4.5072999999999999</v>
      </c>
    </row>
    <row r="21" spans="1:16" x14ac:dyDescent="0.25">
      <c r="A21" s="40">
        <v>560043</v>
      </c>
      <c r="B21" s="41" t="s">
        <v>48</v>
      </c>
      <c r="C21" s="42">
        <v>3232</v>
      </c>
      <c r="D21" s="42">
        <v>4503</v>
      </c>
      <c r="E21" s="42">
        <v>4460</v>
      </c>
      <c r="F21" s="42">
        <v>7197</v>
      </c>
      <c r="G21" s="43">
        <v>0.72499999999999998</v>
      </c>
      <c r="H21" s="43">
        <v>0.626</v>
      </c>
      <c r="I21" s="43">
        <v>4.3262</v>
      </c>
      <c r="J21" s="43">
        <v>3.6945999999999999</v>
      </c>
      <c r="K21" s="43">
        <v>3.4695999999999998</v>
      </c>
      <c r="L21" s="43">
        <v>0.73150000000000004</v>
      </c>
      <c r="M21" s="44" t="s">
        <v>108</v>
      </c>
      <c r="N21" s="44" t="s">
        <v>108</v>
      </c>
      <c r="O21" s="45">
        <v>4.2011000000000003</v>
      </c>
      <c r="P21" s="38"/>
    </row>
    <row r="22" spans="1:16" x14ac:dyDescent="0.25">
      <c r="A22" s="40">
        <v>560045</v>
      </c>
      <c r="B22" s="41" t="s">
        <v>49</v>
      </c>
      <c r="C22" s="42">
        <v>2784</v>
      </c>
      <c r="D22" s="42">
        <v>6384</v>
      </c>
      <c r="E22" s="42">
        <v>4330</v>
      </c>
      <c r="F22" s="42">
        <v>8854</v>
      </c>
      <c r="G22" s="43">
        <v>0.64300000000000002</v>
      </c>
      <c r="H22" s="43">
        <v>0.72099999999999997</v>
      </c>
      <c r="I22" s="43">
        <v>3.7959000000000001</v>
      </c>
      <c r="J22" s="43">
        <v>4.2965999999999998</v>
      </c>
      <c r="K22" s="43">
        <v>2.9266000000000001</v>
      </c>
      <c r="L22" s="43">
        <v>0.9839</v>
      </c>
      <c r="M22" s="44" t="s">
        <v>108</v>
      </c>
      <c r="N22" s="44" t="s">
        <v>108</v>
      </c>
      <c r="O22" s="45">
        <v>3.9106000000000001</v>
      </c>
    </row>
    <row r="23" spans="1:16" x14ac:dyDescent="0.25">
      <c r="A23" s="40">
        <v>560047</v>
      </c>
      <c r="B23" s="41" t="s">
        <v>50</v>
      </c>
      <c r="C23" s="42">
        <v>4154</v>
      </c>
      <c r="D23" s="42">
        <v>8399</v>
      </c>
      <c r="E23" s="42">
        <v>6435</v>
      </c>
      <c r="F23" s="42">
        <v>11014</v>
      </c>
      <c r="G23" s="43">
        <v>0.64600000000000002</v>
      </c>
      <c r="H23" s="43">
        <v>0.76300000000000001</v>
      </c>
      <c r="I23" s="43">
        <v>3.8153000000000001</v>
      </c>
      <c r="J23" s="43">
        <v>4.5627000000000004</v>
      </c>
      <c r="K23" s="43">
        <v>2.9759000000000002</v>
      </c>
      <c r="L23" s="43">
        <v>1.0038</v>
      </c>
      <c r="M23" s="44" t="s">
        <v>108</v>
      </c>
      <c r="N23" s="44" t="s">
        <v>108</v>
      </c>
      <c r="O23" s="45">
        <v>3.9796999999999998</v>
      </c>
      <c r="P23" s="38"/>
    </row>
    <row r="24" spans="1:16" x14ac:dyDescent="0.25">
      <c r="A24" s="40">
        <v>560052</v>
      </c>
      <c r="B24" s="41" t="s">
        <v>52</v>
      </c>
      <c r="C24" s="42">
        <v>2597</v>
      </c>
      <c r="D24" s="42">
        <v>4594</v>
      </c>
      <c r="E24" s="42">
        <v>3804</v>
      </c>
      <c r="F24" s="42">
        <v>6827</v>
      </c>
      <c r="G24" s="43">
        <v>0.68300000000000005</v>
      </c>
      <c r="H24" s="43">
        <v>0.67300000000000004</v>
      </c>
      <c r="I24" s="43">
        <v>4.0545999999999998</v>
      </c>
      <c r="J24" s="43">
        <v>3.9923999999999999</v>
      </c>
      <c r="K24" s="43">
        <v>3.0977000000000001</v>
      </c>
      <c r="L24" s="43">
        <v>0.94220000000000004</v>
      </c>
      <c r="M24" s="44" t="s">
        <v>108</v>
      </c>
      <c r="N24" s="44" t="s">
        <v>108</v>
      </c>
      <c r="O24" s="45">
        <v>4.0399000000000003</v>
      </c>
    </row>
    <row r="25" spans="1:16" x14ac:dyDescent="0.25">
      <c r="A25" s="40">
        <v>560053</v>
      </c>
      <c r="B25" s="41" t="s">
        <v>53</v>
      </c>
      <c r="C25" s="42">
        <v>2815</v>
      </c>
      <c r="D25" s="42">
        <v>3237</v>
      </c>
      <c r="E25" s="42">
        <v>3422</v>
      </c>
      <c r="F25" s="42">
        <v>4536</v>
      </c>
      <c r="G25" s="43">
        <v>0.82299999999999995</v>
      </c>
      <c r="H25" s="43">
        <v>0.71399999999999997</v>
      </c>
      <c r="I25" s="43">
        <v>4.9599000000000002</v>
      </c>
      <c r="J25" s="43">
        <v>4.2522000000000002</v>
      </c>
      <c r="K25" s="43">
        <v>3.8885999999999998</v>
      </c>
      <c r="L25" s="43">
        <v>0.91849999999999998</v>
      </c>
      <c r="M25" s="44" t="s">
        <v>108</v>
      </c>
      <c r="N25" s="44" t="s">
        <v>108</v>
      </c>
      <c r="O25" s="45">
        <v>4.8070000000000004</v>
      </c>
      <c r="P25" s="38"/>
    </row>
    <row r="26" spans="1:16" x14ac:dyDescent="0.25">
      <c r="A26" s="40">
        <v>560054</v>
      </c>
      <c r="B26" s="41" t="s">
        <v>54</v>
      </c>
      <c r="C26" s="42">
        <v>2141</v>
      </c>
      <c r="D26" s="42">
        <v>4095</v>
      </c>
      <c r="E26" s="42">
        <v>3397</v>
      </c>
      <c r="F26" s="42">
        <v>6370</v>
      </c>
      <c r="G26" s="43">
        <v>0.63</v>
      </c>
      <c r="H26" s="43">
        <v>0.64300000000000002</v>
      </c>
      <c r="I26" s="43">
        <v>3.7118000000000002</v>
      </c>
      <c r="J26" s="43">
        <v>3.8022999999999998</v>
      </c>
      <c r="K26" s="43">
        <v>2.7726999999999999</v>
      </c>
      <c r="L26" s="43">
        <v>0.96199999999999997</v>
      </c>
      <c r="M26" s="44" t="s">
        <v>108</v>
      </c>
      <c r="N26" s="44" t="s">
        <v>108</v>
      </c>
      <c r="O26" s="45">
        <v>3.7347000000000001</v>
      </c>
    </row>
    <row r="27" spans="1:16" x14ac:dyDescent="0.25">
      <c r="A27" s="40">
        <v>560055</v>
      </c>
      <c r="B27" s="41" t="s">
        <v>55</v>
      </c>
      <c r="C27" s="42">
        <v>1451</v>
      </c>
      <c r="D27" s="42">
        <v>2299</v>
      </c>
      <c r="E27" s="42">
        <v>2397</v>
      </c>
      <c r="F27" s="42">
        <v>3002</v>
      </c>
      <c r="G27" s="43">
        <v>0.60499999999999998</v>
      </c>
      <c r="H27" s="43">
        <v>0.76600000000000001</v>
      </c>
      <c r="I27" s="43">
        <v>3.5501999999999998</v>
      </c>
      <c r="J27" s="43">
        <v>4.5816999999999997</v>
      </c>
      <c r="K27" s="43">
        <v>2.8437000000000001</v>
      </c>
      <c r="L27" s="43">
        <v>0.91180000000000005</v>
      </c>
      <c r="M27" s="44" t="s">
        <v>108</v>
      </c>
      <c r="N27" s="44" t="s">
        <v>108</v>
      </c>
      <c r="O27" s="45">
        <v>3.7555000000000001</v>
      </c>
      <c r="P27" s="38"/>
    </row>
    <row r="28" spans="1:16" x14ac:dyDescent="0.25">
      <c r="A28" s="40">
        <v>560056</v>
      </c>
      <c r="B28" s="41" t="s">
        <v>56</v>
      </c>
      <c r="C28" s="42">
        <v>2556</v>
      </c>
      <c r="D28" s="42">
        <v>2907</v>
      </c>
      <c r="E28" s="42">
        <v>3301</v>
      </c>
      <c r="F28" s="42">
        <v>4493</v>
      </c>
      <c r="G28" s="43">
        <v>0.77400000000000002</v>
      </c>
      <c r="H28" s="43">
        <v>0.64700000000000002</v>
      </c>
      <c r="I28" s="43">
        <v>4.6429999999999998</v>
      </c>
      <c r="J28" s="43">
        <v>3.8275999999999999</v>
      </c>
      <c r="K28" s="43">
        <v>3.798</v>
      </c>
      <c r="L28" s="43">
        <v>0.6966</v>
      </c>
      <c r="M28" s="44" t="s">
        <v>108</v>
      </c>
      <c r="N28" s="44" t="s">
        <v>108</v>
      </c>
      <c r="O28" s="45">
        <v>4.4946000000000002</v>
      </c>
    </row>
    <row r="29" spans="1:16" x14ac:dyDescent="0.25">
      <c r="A29" s="40">
        <v>560057</v>
      </c>
      <c r="B29" s="41" t="s">
        <v>57</v>
      </c>
      <c r="C29" s="42">
        <v>2097</v>
      </c>
      <c r="D29" s="42">
        <v>3535</v>
      </c>
      <c r="E29" s="42">
        <v>2676</v>
      </c>
      <c r="F29" s="42">
        <v>4359</v>
      </c>
      <c r="G29" s="43">
        <v>0.78400000000000003</v>
      </c>
      <c r="H29" s="43">
        <v>0.81100000000000005</v>
      </c>
      <c r="I29" s="43">
        <v>4.7077</v>
      </c>
      <c r="J29" s="43">
        <v>4.8669000000000002</v>
      </c>
      <c r="K29" s="43">
        <v>3.7238000000000002</v>
      </c>
      <c r="L29" s="43">
        <v>1.0172000000000001</v>
      </c>
      <c r="M29" s="44" t="s">
        <v>108</v>
      </c>
      <c r="N29" s="44" t="s">
        <v>108</v>
      </c>
      <c r="O29" s="45">
        <v>4.7409999999999997</v>
      </c>
      <c r="P29" s="38"/>
    </row>
    <row r="30" spans="1:16" x14ac:dyDescent="0.25">
      <c r="A30" s="40">
        <v>560058</v>
      </c>
      <c r="B30" s="41" t="s">
        <v>58</v>
      </c>
      <c r="C30" s="42">
        <v>5508</v>
      </c>
      <c r="D30" s="42">
        <v>8949</v>
      </c>
      <c r="E30" s="42">
        <v>7513</v>
      </c>
      <c r="F30" s="42">
        <v>12880</v>
      </c>
      <c r="G30" s="43">
        <v>0.73299999999999998</v>
      </c>
      <c r="H30" s="43">
        <v>0.69499999999999995</v>
      </c>
      <c r="I30" s="43">
        <v>4.3779000000000003</v>
      </c>
      <c r="J30" s="43">
        <v>4.1318000000000001</v>
      </c>
      <c r="K30" s="43">
        <v>3.4060000000000001</v>
      </c>
      <c r="L30" s="43">
        <v>0.9173</v>
      </c>
      <c r="M30" s="44" t="s">
        <v>108</v>
      </c>
      <c r="N30" s="44" t="s">
        <v>108</v>
      </c>
      <c r="O30" s="45">
        <v>4.3232999999999997</v>
      </c>
    </row>
    <row r="31" spans="1:16" x14ac:dyDescent="0.25">
      <c r="A31" s="40">
        <v>560059</v>
      </c>
      <c r="B31" s="41" t="s">
        <v>59</v>
      </c>
      <c r="C31" s="42">
        <v>2094</v>
      </c>
      <c r="D31" s="42">
        <v>2540</v>
      </c>
      <c r="E31" s="42">
        <v>2326</v>
      </c>
      <c r="F31" s="42">
        <v>3601</v>
      </c>
      <c r="G31" s="43">
        <v>0.9</v>
      </c>
      <c r="H31" s="43">
        <v>0.70499999999999996</v>
      </c>
      <c r="I31" s="43">
        <v>5</v>
      </c>
      <c r="J31" s="43">
        <v>4.1951999999999998</v>
      </c>
      <c r="K31" s="43">
        <v>4.0149999999999997</v>
      </c>
      <c r="L31" s="43">
        <v>0.82650000000000001</v>
      </c>
      <c r="M31" s="44" t="s">
        <v>108</v>
      </c>
      <c r="N31" s="44" t="s">
        <v>108</v>
      </c>
      <c r="O31" s="45">
        <v>4.8414999999999999</v>
      </c>
      <c r="P31" s="38"/>
    </row>
    <row r="32" spans="1:16" x14ac:dyDescent="0.25">
      <c r="A32" s="40">
        <v>560060</v>
      </c>
      <c r="B32" s="41" t="s">
        <v>60</v>
      </c>
      <c r="C32" s="42">
        <v>1789</v>
      </c>
      <c r="D32" s="42">
        <v>2477</v>
      </c>
      <c r="E32" s="42">
        <v>2553</v>
      </c>
      <c r="F32" s="42">
        <v>3775</v>
      </c>
      <c r="G32" s="43">
        <v>0.70099999999999996</v>
      </c>
      <c r="H32" s="43">
        <v>0.65600000000000003</v>
      </c>
      <c r="I32" s="43">
        <v>4.1710000000000003</v>
      </c>
      <c r="J32" s="43">
        <v>3.8847</v>
      </c>
      <c r="K32" s="43">
        <v>3.27</v>
      </c>
      <c r="L32" s="43">
        <v>0.83909999999999996</v>
      </c>
      <c r="M32" s="44" t="s">
        <v>108</v>
      </c>
      <c r="N32" s="44" t="s">
        <v>108</v>
      </c>
      <c r="O32" s="45">
        <v>4.1090999999999998</v>
      </c>
    </row>
    <row r="33" spans="1:16" x14ac:dyDescent="0.25">
      <c r="A33" s="40">
        <v>560061</v>
      </c>
      <c r="B33" s="41" t="s">
        <v>61</v>
      </c>
      <c r="C33" s="42">
        <v>2446</v>
      </c>
      <c r="D33" s="42">
        <v>4344</v>
      </c>
      <c r="E33" s="42">
        <v>3818</v>
      </c>
      <c r="F33" s="42">
        <v>5485</v>
      </c>
      <c r="G33" s="43">
        <v>0.64100000000000001</v>
      </c>
      <c r="H33" s="43">
        <v>0.79200000000000004</v>
      </c>
      <c r="I33" s="43">
        <v>3.7829999999999999</v>
      </c>
      <c r="J33" s="43">
        <v>4.7465000000000002</v>
      </c>
      <c r="K33" s="43">
        <v>2.9205000000000001</v>
      </c>
      <c r="L33" s="43">
        <v>1.0822000000000001</v>
      </c>
      <c r="M33" s="44" t="s">
        <v>108</v>
      </c>
      <c r="N33" s="44" t="s">
        <v>108</v>
      </c>
      <c r="O33" s="45">
        <v>4.0026999999999999</v>
      </c>
      <c r="P33" s="38"/>
    </row>
    <row r="34" spans="1:16" x14ac:dyDescent="0.25">
      <c r="A34" s="40">
        <v>560062</v>
      </c>
      <c r="B34" s="41" t="s">
        <v>62</v>
      </c>
      <c r="C34" s="42">
        <v>1820</v>
      </c>
      <c r="D34" s="42">
        <v>2622</v>
      </c>
      <c r="E34" s="42">
        <v>2823</v>
      </c>
      <c r="F34" s="42">
        <v>4230</v>
      </c>
      <c r="G34" s="43">
        <v>0.64500000000000002</v>
      </c>
      <c r="H34" s="43">
        <v>0.62</v>
      </c>
      <c r="I34" s="43">
        <v>3.8088000000000002</v>
      </c>
      <c r="J34" s="43">
        <v>3.6564999999999999</v>
      </c>
      <c r="K34" s="43">
        <v>3.0165999999999999</v>
      </c>
      <c r="L34" s="43">
        <v>0.76060000000000005</v>
      </c>
      <c r="M34" s="44" t="s">
        <v>108</v>
      </c>
      <c r="N34" s="44" t="s">
        <v>108</v>
      </c>
      <c r="O34" s="45">
        <v>3.7772000000000001</v>
      </c>
    </row>
    <row r="35" spans="1:16" x14ac:dyDescent="0.25">
      <c r="A35" s="40">
        <v>560063</v>
      </c>
      <c r="B35" s="41" t="s">
        <v>63</v>
      </c>
      <c r="C35" s="42">
        <v>2244</v>
      </c>
      <c r="D35" s="42">
        <v>3205</v>
      </c>
      <c r="E35" s="42">
        <v>3068</v>
      </c>
      <c r="F35" s="42">
        <v>4977</v>
      </c>
      <c r="G35" s="43">
        <v>0.73099999999999998</v>
      </c>
      <c r="H35" s="43">
        <v>0.64400000000000002</v>
      </c>
      <c r="I35" s="43">
        <v>4.3650000000000002</v>
      </c>
      <c r="J35" s="43">
        <v>3.8086000000000002</v>
      </c>
      <c r="K35" s="43">
        <v>3.3872</v>
      </c>
      <c r="L35" s="43">
        <v>0.85309999999999997</v>
      </c>
      <c r="M35" s="44" t="s">
        <v>108</v>
      </c>
      <c r="N35" s="44" t="s">
        <v>108</v>
      </c>
      <c r="O35" s="45">
        <v>4.2404000000000002</v>
      </c>
      <c r="P35" s="38"/>
    </row>
    <row r="36" spans="1:16" x14ac:dyDescent="0.25">
      <c r="A36" s="40">
        <v>560064</v>
      </c>
      <c r="B36" s="41" t="s">
        <v>64</v>
      </c>
      <c r="C36" s="42">
        <v>4568</v>
      </c>
      <c r="D36" s="42">
        <v>9477</v>
      </c>
      <c r="E36" s="42">
        <v>6490</v>
      </c>
      <c r="F36" s="42">
        <v>11965</v>
      </c>
      <c r="G36" s="43">
        <v>0.70399999999999996</v>
      </c>
      <c r="H36" s="43">
        <v>0.79200000000000004</v>
      </c>
      <c r="I36" s="43">
        <v>4.1904000000000003</v>
      </c>
      <c r="J36" s="43">
        <v>4.7465000000000002</v>
      </c>
      <c r="K36" s="43">
        <v>3.2643</v>
      </c>
      <c r="L36" s="43">
        <v>1.0489999999999999</v>
      </c>
      <c r="M36" s="44" t="s">
        <v>108</v>
      </c>
      <c r="N36" s="44" t="s">
        <v>108</v>
      </c>
      <c r="O36" s="45">
        <v>4.3132999999999999</v>
      </c>
    </row>
    <row r="37" spans="1:16" x14ac:dyDescent="0.25">
      <c r="A37" s="40">
        <v>560065</v>
      </c>
      <c r="B37" s="41" t="s">
        <v>65</v>
      </c>
      <c r="C37" s="42">
        <v>2242</v>
      </c>
      <c r="D37" s="42">
        <v>2472</v>
      </c>
      <c r="E37" s="42">
        <v>2821</v>
      </c>
      <c r="F37" s="42">
        <v>3689</v>
      </c>
      <c r="G37" s="43">
        <v>0.79500000000000004</v>
      </c>
      <c r="H37" s="43">
        <v>0.67</v>
      </c>
      <c r="I37" s="43">
        <v>4.7788000000000004</v>
      </c>
      <c r="J37" s="43">
        <v>3.9733999999999998</v>
      </c>
      <c r="K37" s="43">
        <v>3.8613</v>
      </c>
      <c r="L37" s="43">
        <v>0.76290000000000002</v>
      </c>
      <c r="M37" s="44" t="s">
        <v>108</v>
      </c>
      <c r="N37" s="44" t="s">
        <v>108</v>
      </c>
      <c r="O37" s="45">
        <v>4.6242000000000001</v>
      </c>
      <c r="P37" s="38"/>
    </row>
    <row r="38" spans="1:16" x14ac:dyDescent="0.25">
      <c r="A38" s="40">
        <v>560066</v>
      </c>
      <c r="B38" s="41" t="s">
        <v>66</v>
      </c>
      <c r="C38" s="42">
        <v>1165</v>
      </c>
      <c r="D38" s="42">
        <v>1905</v>
      </c>
      <c r="E38" s="42">
        <v>1942</v>
      </c>
      <c r="F38" s="42">
        <v>2469</v>
      </c>
      <c r="G38" s="43">
        <v>0.6</v>
      </c>
      <c r="H38" s="43">
        <v>0.77200000000000002</v>
      </c>
      <c r="I38" s="43">
        <v>3.5177999999999998</v>
      </c>
      <c r="J38" s="43">
        <v>4.6197999999999997</v>
      </c>
      <c r="K38" s="43">
        <v>2.8142999999999998</v>
      </c>
      <c r="L38" s="43">
        <v>0.92400000000000004</v>
      </c>
      <c r="M38" s="44" t="s">
        <v>108</v>
      </c>
      <c r="N38" s="44" t="s">
        <v>108</v>
      </c>
      <c r="O38" s="45">
        <v>3.7382</v>
      </c>
    </row>
    <row r="39" spans="1:16" x14ac:dyDescent="0.25">
      <c r="A39" s="40">
        <v>560067</v>
      </c>
      <c r="B39" s="41" t="s">
        <v>67</v>
      </c>
      <c r="C39" s="42">
        <v>3579</v>
      </c>
      <c r="D39" s="42">
        <v>6702</v>
      </c>
      <c r="E39" s="42">
        <v>4706</v>
      </c>
      <c r="F39" s="42">
        <v>9165</v>
      </c>
      <c r="G39" s="43">
        <v>0.76100000000000001</v>
      </c>
      <c r="H39" s="43">
        <v>0.73099999999999998</v>
      </c>
      <c r="I39" s="43">
        <v>4.5590000000000002</v>
      </c>
      <c r="J39" s="43">
        <v>4.3598999999999997</v>
      </c>
      <c r="K39" s="43">
        <v>3.4830999999999999</v>
      </c>
      <c r="L39" s="43">
        <v>1.0288999999999999</v>
      </c>
      <c r="M39" s="44" t="s">
        <v>108</v>
      </c>
      <c r="N39" s="44" t="s">
        <v>108</v>
      </c>
      <c r="O39" s="45">
        <v>4.5119999999999996</v>
      </c>
      <c r="P39" s="38"/>
    </row>
    <row r="40" spans="1:16" x14ac:dyDescent="0.25">
      <c r="A40" s="40">
        <v>560068</v>
      </c>
      <c r="B40" s="41" t="s">
        <v>68</v>
      </c>
      <c r="C40" s="42">
        <v>3755</v>
      </c>
      <c r="D40" s="42">
        <v>6775</v>
      </c>
      <c r="E40" s="42">
        <v>5409</v>
      </c>
      <c r="F40" s="42">
        <v>10472</v>
      </c>
      <c r="G40" s="43">
        <v>0.69399999999999995</v>
      </c>
      <c r="H40" s="43">
        <v>0.64700000000000002</v>
      </c>
      <c r="I40" s="43">
        <v>4.1257000000000001</v>
      </c>
      <c r="J40" s="43">
        <v>3.8275999999999999</v>
      </c>
      <c r="K40" s="43">
        <v>3.1932999999999998</v>
      </c>
      <c r="L40" s="43">
        <v>0.86499999999999999</v>
      </c>
      <c r="M40" s="44" t="s">
        <v>108</v>
      </c>
      <c r="N40" s="44" t="s">
        <v>108</v>
      </c>
      <c r="O40" s="45">
        <v>4.0583</v>
      </c>
    </row>
    <row r="41" spans="1:16" x14ac:dyDescent="0.25">
      <c r="A41" s="40">
        <v>560069</v>
      </c>
      <c r="B41" s="41" t="s">
        <v>69</v>
      </c>
      <c r="C41" s="42">
        <v>2393</v>
      </c>
      <c r="D41" s="42">
        <v>4663</v>
      </c>
      <c r="E41" s="42">
        <v>3327</v>
      </c>
      <c r="F41" s="42">
        <v>6187</v>
      </c>
      <c r="G41" s="43">
        <v>0.71899999999999997</v>
      </c>
      <c r="H41" s="43">
        <v>0.754</v>
      </c>
      <c r="I41" s="43">
        <v>4.2873999999999999</v>
      </c>
      <c r="J41" s="43">
        <v>4.5057</v>
      </c>
      <c r="K41" s="43">
        <v>3.3483999999999998</v>
      </c>
      <c r="L41" s="43">
        <v>0.98670000000000002</v>
      </c>
      <c r="M41" s="44" t="s">
        <v>108</v>
      </c>
      <c r="N41" s="44" t="s">
        <v>108</v>
      </c>
      <c r="O41" s="45">
        <v>4.3352000000000004</v>
      </c>
      <c r="P41" s="38"/>
    </row>
    <row r="42" spans="1:16" x14ac:dyDescent="0.25">
      <c r="A42" s="40">
        <v>560070</v>
      </c>
      <c r="B42" s="41" t="s">
        <v>70</v>
      </c>
      <c r="C42" s="42">
        <v>11302</v>
      </c>
      <c r="D42" s="42">
        <v>22515</v>
      </c>
      <c r="E42" s="42">
        <v>12422</v>
      </c>
      <c r="F42" s="42">
        <v>29183</v>
      </c>
      <c r="G42" s="43">
        <v>0.91</v>
      </c>
      <c r="H42" s="43">
        <v>0.77200000000000002</v>
      </c>
      <c r="I42" s="43">
        <v>5</v>
      </c>
      <c r="J42" s="43">
        <v>4.6197999999999997</v>
      </c>
      <c r="K42" s="43">
        <v>3.77</v>
      </c>
      <c r="L42" s="43">
        <v>1.1365000000000001</v>
      </c>
      <c r="M42" s="44" t="s">
        <v>108</v>
      </c>
      <c r="N42" s="44" t="s">
        <v>108</v>
      </c>
      <c r="O42" s="45">
        <v>4.9065000000000003</v>
      </c>
    </row>
    <row r="43" spans="1:16" x14ac:dyDescent="0.25">
      <c r="A43" s="40">
        <v>560071</v>
      </c>
      <c r="B43" s="41" t="s">
        <v>71</v>
      </c>
      <c r="C43" s="42">
        <v>2830</v>
      </c>
      <c r="D43" s="42">
        <v>5473</v>
      </c>
      <c r="E43" s="42">
        <v>3808</v>
      </c>
      <c r="F43" s="42">
        <v>8301</v>
      </c>
      <c r="G43" s="43">
        <v>0.74299999999999999</v>
      </c>
      <c r="H43" s="43">
        <v>0.65900000000000003</v>
      </c>
      <c r="I43" s="43">
        <v>4.4425999999999997</v>
      </c>
      <c r="J43" s="43">
        <v>3.9037000000000002</v>
      </c>
      <c r="K43" s="43">
        <v>3.3408000000000002</v>
      </c>
      <c r="L43" s="43">
        <v>0.96809999999999996</v>
      </c>
      <c r="M43" s="44" t="s">
        <v>108</v>
      </c>
      <c r="N43" s="44" t="s">
        <v>108</v>
      </c>
      <c r="O43" s="45">
        <v>4.3089000000000004</v>
      </c>
      <c r="P43" s="38"/>
    </row>
    <row r="44" spans="1:16" x14ac:dyDescent="0.25">
      <c r="A44" s="40">
        <v>560072</v>
      </c>
      <c r="B44" s="41" t="s">
        <v>72</v>
      </c>
      <c r="C44" s="42">
        <v>3240</v>
      </c>
      <c r="D44" s="42">
        <v>5571</v>
      </c>
      <c r="E44" s="42">
        <v>4177</v>
      </c>
      <c r="F44" s="42">
        <v>7130</v>
      </c>
      <c r="G44" s="43">
        <v>0.77600000000000002</v>
      </c>
      <c r="H44" s="43">
        <v>0.78100000000000003</v>
      </c>
      <c r="I44" s="43">
        <v>4.6559999999999997</v>
      </c>
      <c r="J44" s="43">
        <v>4.6768000000000001</v>
      </c>
      <c r="K44" s="43">
        <v>3.6829000000000001</v>
      </c>
      <c r="L44" s="43">
        <v>0.97750000000000004</v>
      </c>
      <c r="M44" s="44" t="s">
        <v>108</v>
      </c>
      <c r="N44" s="44" t="s">
        <v>108</v>
      </c>
      <c r="O44" s="45">
        <v>4.6603000000000003</v>
      </c>
    </row>
    <row r="45" spans="1:16" x14ac:dyDescent="0.25">
      <c r="A45" s="40">
        <v>560073</v>
      </c>
      <c r="B45" s="41" t="s">
        <v>73</v>
      </c>
      <c r="C45" s="42">
        <v>2247</v>
      </c>
      <c r="D45" s="42">
        <v>2428</v>
      </c>
      <c r="E45" s="42">
        <v>2417</v>
      </c>
      <c r="F45" s="42">
        <v>3009</v>
      </c>
      <c r="G45" s="43">
        <v>0.93</v>
      </c>
      <c r="H45" s="43">
        <v>0.80700000000000005</v>
      </c>
      <c r="I45" s="43">
        <v>5</v>
      </c>
      <c r="J45" s="43">
        <v>4.8415999999999997</v>
      </c>
      <c r="K45" s="43">
        <v>4.1749999999999998</v>
      </c>
      <c r="L45" s="43">
        <v>0.79890000000000005</v>
      </c>
      <c r="M45" s="44" t="s">
        <v>108</v>
      </c>
      <c r="N45" s="44" t="s">
        <v>108</v>
      </c>
      <c r="O45" s="45">
        <v>4.9739000000000004</v>
      </c>
      <c r="P45" s="38"/>
    </row>
    <row r="46" spans="1:16" x14ac:dyDescent="0.25">
      <c r="A46" s="40">
        <v>560074</v>
      </c>
      <c r="B46" s="41" t="s">
        <v>74</v>
      </c>
      <c r="C46" s="42">
        <v>2671</v>
      </c>
      <c r="D46" s="42">
        <v>5309</v>
      </c>
      <c r="E46" s="42">
        <v>3825</v>
      </c>
      <c r="F46" s="42">
        <v>7529</v>
      </c>
      <c r="G46" s="43">
        <v>0.69799999999999995</v>
      </c>
      <c r="H46" s="43">
        <v>0.70499999999999996</v>
      </c>
      <c r="I46" s="43">
        <v>4.1516000000000002</v>
      </c>
      <c r="J46" s="43">
        <v>4.1951999999999998</v>
      </c>
      <c r="K46" s="43">
        <v>3.1469</v>
      </c>
      <c r="L46" s="43">
        <v>1.0152000000000001</v>
      </c>
      <c r="M46" s="44" t="s">
        <v>108</v>
      </c>
      <c r="N46" s="44" t="s">
        <v>108</v>
      </c>
      <c r="O46" s="45">
        <v>4.1620999999999997</v>
      </c>
    </row>
    <row r="47" spans="1:16" x14ac:dyDescent="0.25">
      <c r="A47" s="40">
        <v>560075</v>
      </c>
      <c r="B47" s="41" t="s">
        <v>75</v>
      </c>
      <c r="C47" s="42">
        <v>4881</v>
      </c>
      <c r="D47" s="42">
        <v>9561</v>
      </c>
      <c r="E47" s="42">
        <v>6431</v>
      </c>
      <c r="F47" s="42">
        <v>12551</v>
      </c>
      <c r="G47" s="43">
        <v>0.75900000000000001</v>
      </c>
      <c r="H47" s="43">
        <v>0.76200000000000001</v>
      </c>
      <c r="I47" s="43">
        <v>4.5460000000000003</v>
      </c>
      <c r="J47" s="43">
        <v>4.5564</v>
      </c>
      <c r="K47" s="43">
        <v>3.5049999999999999</v>
      </c>
      <c r="L47" s="43">
        <v>1.0434000000000001</v>
      </c>
      <c r="M47" s="44" t="s">
        <v>108</v>
      </c>
      <c r="N47" s="44" t="s">
        <v>108</v>
      </c>
      <c r="O47" s="45">
        <v>4.5484</v>
      </c>
      <c r="P47" s="38"/>
    </row>
    <row r="48" spans="1:16" x14ac:dyDescent="0.25">
      <c r="A48" s="40">
        <v>560076</v>
      </c>
      <c r="B48" s="41" t="s">
        <v>76</v>
      </c>
      <c r="C48" s="42">
        <v>1401</v>
      </c>
      <c r="D48" s="42">
        <v>1671</v>
      </c>
      <c r="E48" s="42">
        <v>1927</v>
      </c>
      <c r="F48" s="42">
        <v>3026</v>
      </c>
      <c r="G48" s="43">
        <v>0.72699999999999998</v>
      </c>
      <c r="H48" s="43">
        <v>0.55200000000000005</v>
      </c>
      <c r="I48" s="43">
        <v>4.3391000000000002</v>
      </c>
      <c r="J48" s="43">
        <v>3.2256</v>
      </c>
      <c r="K48" s="43">
        <v>3.4365999999999999</v>
      </c>
      <c r="L48" s="43">
        <v>0.67090000000000005</v>
      </c>
      <c r="M48" s="44" t="s">
        <v>108</v>
      </c>
      <c r="N48" s="44" t="s">
        <v>108</v>
      </c>
      <c r="O48" s="45">
        <v>4.1074999999999999</v>
      </c>
    </row>
    <row r="49" spans="1:16" x14ac:dyDescent="0.25">
      <c r="A49" s="40">
        <v>560077</v>
      </c>
      <c r="B49" s="41" t="s">
        <v>77</v>
      </c>
      <c r="C49" s="42">
        <v>1389</v>
      </c>
      <c r="D49" s="42">
        <v>1816</v>
      </c>
      <c r="E49" s="42">
        <v>2314</v>
      </c>
      <c r="F49" s="42">
        <v>2310</v>
      </c>
      <c r="G49" s="43">
        <v>0.6</v>
      </c>
      <c r="H49" s="43">
        <v>0.78600000000000003</v>
      </c>
      <c r="I49" s="43">
        <v>3.5177999999999998</v>
      </c>
      <c r="J49" s="43">
        <v>4.7084999999999999</v>
      </c>
      <c r="K49" s="43">
        <v>2.9409000000000001</v>
      </c>
      <c r="L49" s="43">
        <v>0.7722</v>
      </c>
      <c r="M49" s="44" t="s">
        <v>108</v>
      </c>
      <c r="N49" s="44" t="s">
        <v>108</v>
      </c>
      <c r="O49" s="45">
        <v>3.7130999999999998</v>
      </c>
      <c r="P49" s="38"/>
    </row>
    <row r="50" spans="1:16" x14ac:dyDescent="0.25">
      <c r="A50" s="40">
        <v>560078</v>
      </c>
      <c r="B50" s="41" t="s">
        <v>78</v>
      </c>
      <c r="C50" s="42">
        <v>4652</v>
      </c>
      <c r="D50" s="42">
        <v>10145</v>
      </c>
      <c r="E50" s="42">
        <v>7313</v>
      </c>
      <c r="F50" s="42">
        <v>15511</v>
      </c>
      <c r="G50" s="43">
        <v>0.63600000000000001</v>
      </c>
      <c r="H50" s="43">
        <v>0.65400000000000003</v>
      </c>
      <c r="I50" s="43">
        <v>3.7505999999999999</v>
      </c>
      <c r="J50" s="43">
        <v>3.8719999999999999</v>
      </c>
      <c r="K50" s="43">
        <v>2.7905000000000002</v>
      </c>
      <c r="L50" s="43">
        <v>0.99119999999999997</v>
      </c>
      <c r="M50" s="44" t="s">
        <v>108</v>
      </c>
      <c r="N50" s="44" t="s">
        <v>108</v>
      </c>
      <c r="O50" s="45">
        <v>3.7816999999999998</v>
      </c>
    </row>
    <row r="51" spans="1:16" x14ac:dyDescent="0.25">
      <c r="A51" s="40">
        <v>560079</v>
      </c>
      <c r="B51" s="41" t="s">
        <v>79</v>
      </c>
      <c r="C51" s="42">
        <v>5361</v>
      </c>
      <c r="D51" s="42">
        <v>8339</v>
      </c>
      <c r="E51" s="42">
        <v>7047</v>
      </c>
      <c r="F51" s="42">
        <v>11890</v>
      </c>
      <c r="G51" s="43">
        <v>0.76100000000000001</v>
      </c>
      <c r="H51" s="43">
        <v>0.70099999999999996</v>
      </c>
      <c r="I51" s="43">
        <v>4.5590000000000002</v>
      </c>
      <c r="J51" s="43">
        <v>4.1698000000000004</v>
      </c>
      <c r="K51" s="43">
        <v>3.5377999999999998</v>
      </c>
      <c r="L51" s="43">
        <v>0.93400000000000005</v>
      </c>
      <c r="M51" s="44" t="s">
        <v>108</v>
      </c>
      <c r="N51" s="44" t="s">
        <v>108</v>
      </c>
      <c r="O51" s="45">
        <v>4.4718</v>
      </c>
      <c r="P51" s="38"/>
    </row>
    <row r="52" spans="1:16" x14ac:dyDescent="0.25">
      <c r="A52" s="40">
        <v>560080</v>
      </c>
      <c r="B52" s="41" t="s">
        <v>80</v>
      </c>
      <c r="C52" s="42">
        <v>2737</v>
      </c>
      <c r="D52" s="42">
        <v>5266</v>
      </c>
      <c r="E52" s="42">
        <v>3686</v>
      </c>
      <c r="F52" s="42">
        <v>7546</v>
      </c>
      <c r="G52" s="43">
        <v>0.74299999999999999</v>
      </c>
      <c r="H52" s="43">
        <v>0.69799999999999995</v>
      </c>
      <c r="I52" s="43">
        <v>4.4425999999999997</v>
      </c>
      <c r="J52" s="43">
        <v>4.1508000000000003</v>
      </c>
      <c r="K52" s="43">
        <v>3.4251999999999998</v>
      </c>
      <c r="L52" s="43">
        <v>0.95050000000000001</v>
      </c>
      <c r="M52" s="44" t="s">
        <v>108</v>
      </c>
      <c r="N52" s="44" t="s">
        <v>108</v>
      </c>
      <c r="O52" s="45">
        <v>4.3757999999999999</v>
      </c>
    </row>
    <row r="53" spans="1:16" x14ac:dyDescent="0.25">
      <c r="A53" s="40">
        <v>560081</v>
      </c>
      <c r="B53" s="41" t="s">
        <v>81</v>
      </c>
      <c r="C53" s="42">
        <v>2755</v>
      </c>
      <c r="D53" s="42">
        <v>6598</v>
      </c>
      <c r="E53" s="42">
        <v>4218</v>
      </c>
      <c r="F53" s="42">
        <v>9736</v>
      </c>
      <c r="G53" s="43">
        <v>0.65300000000000002</v>
      </c>
      <c r="H53" s="43">
        <v>0.67800000000000005</v>
      </c>
      <c r="I53" s="43">
        <v>3.8605999999999998</v>
      </c>
      <c r="J53" s="43">
        <v>4.0240999999999998</v>
      </c>
      <c r="K53" s="43">
        <v>2.8761000000000001</v>
      </c>
      <c r="L53" s="43">
        <v>1.0261</v>
      </c>
      <c r="M53" s="44" t="s">
        <v>108</v>
      </c>
      <c r="N53" s="44" t="s">
        <v>108</v>
      </c>
      <c r="O53" s="45">
        <v>3.9022999999999999</v>
      </c>
      <c r="P53" s="38"/>
    </row>
    <row r="54" spans="1:16" x14ac:dyDescent="0.25">
      <c r="A54" s="40">
        <v>560082</v>
      </c>
      <c r="B54" s="41" t="s">
        <v>82</v>
      </c>
      <c r="C54" s="42">
        <v>2400</v>
      </c>
      <c r="D54" s="42">
        <v>3629</v>
      </c>
      <c r="E54" s="42">
        <v>3300</v>
      </c>
      <c r="F54" s="42">
        <v>4874</v>
      </c>
      <c r="G54" s="43">
        <v>0.72699999999999998</v>
      </c>
      <c r="H54" s="43">
        <v>0.745</v>
      </c>
      <c r="I54" s="43">
        <v>4.3391000000000002</v>
      </c>
      <c r="J54" s="43">
        <v>4.4486999999999997</v>
      </c>
      <c r="K54" s="43">
        <v>3.4668999999999999</v>
      </c>
      <c r="L54" s="43">
        <v>0.89419999999999999</v>
      </c>
      <c r="M54" s="44" t="s">
        <v>108</v>
      </c>
      <c r="N54" s="44" t="s">
        <v>108</v>
      </c>
      <c r="O54" s="45">
        <v>4.3611000000000004</v>
      </c>
    </row>
    <row r="55" spans="1:16" x14ac:dyDescent="0.25">
      <c r="A55" s="40">
        <v>560083</v>
      </c>
      <c r="B55" s="41" t="s">
        <v>83</v>
      </c>
      <c r="C55" s="42">
        <v>2029</v>
      </c>
      <c r="D55" s="42">
        <v>3121</v>
      </c>
      <c r="E55" s="42">
        <v>2993</v>
      </c>
      <c r="F55" s="42">
        <v>4608</v>
      </c>
      <c r="G55" s="43">
        <v>0.67800000000000005</v>
      </c>
      <c r="H55" s="43">
        <v>0.67700000000000005</v>
      </c>
      <c r="I55" s="43">
        <v>4.0221999999999998</v>
      </c>
      <c r="J55" s="43">
        <v>4.0176999999999996</v>
      </c>
      <c r="K55" s="43">
        <v>3.258</v>
      </c>
      <c r="L55" s="43">
        <v>0.76339999999999997</v>
      </c>
      <c r="M55" s="44" t="s">
        <v>108</v>
      </c>
      <c r="N55" s="44" t="s">
        <v>108</v>
      </c>
      <c r="O55" s="45">
        <v>4.0213999999999999</v>
      </c>
      <c r="P55" s="38"/>
    </row>
    <row r="56" spans="1:16" x14ac:dyDescent="0.25">
      <c r="A56" s="40">
        <v>560084</v>
      </c>
      <c r="B56" s="41" t="s">
        <v>84</v>
      </c>
      <c r="C56" s="42">
        <v>1611</v>
      </c>
      <c r="D56" s="42">
        <v>3686</v>
      </c>
      <c r="E56" s="42">
        <v>4389</v>
      </c>
      <c r="F56" s="42">
        <v>6658</v>
      </c>
      <c r="G56" s="43">
        <v>0.36699999999999999</v>
      </c>
      <c r="H56" s="43">
        <v>0.55400000000000005</v>
      </c>
      <c r="I56" s="43">
        <v>2.0110999999999999</v>
      </c>
      <c r="J56" s="43">
        <v>3.2383000000000002</v>
      </c>
      <c r="K56" s="43">
        <v>1.5264</v>
      </c>
      <c r="L56" s="43">
        <v>0.78039999999999998</v>
      </c>
      <c r="M56" s="44" t="s">
        <v>108</v>
      </c>
      <c r="N56" s="44" t="s">
        <v>108</v>
      </c>
      <c r="O56" s="45">
        <v>2.3069000000000002</v>
      </c>
    </row>
    <row r="57" spans="1:16" x14ac:dyDescent="0.25">
      <c r="A57" s="40">
        <v>560085</v>
      </c>
      <c r="B57" s="41" t="s">
        <v>85</v>
      </c>
      <c r="C57" s="42">
        <v>1444</v>
      </c>
      <c r="D57" s="42">
        <v>36</v>
      </c>
      <c r="E57" s="42">
        <v>1852</v>
      </c>
      <c r="F57" s="42">
        <v>36</v>
      </c>
      <c r="G57" s="43">
        <v>0.78</v>
      </c>
      <c r="H57" s="43">
        <v>1</v>
      </c>
      <c r="I57" s="43">
        <v>4.6818</v>
      </c>
      <c r="J57" s="43">
        <v>5</v>
      </c>
      <c r="K57" s="43">
        <v>4.4290000000000003</v>
      </c>
      <c r="L57" s="43">
        <v>0.27</v>
      </c>
      <c r="M57" s="44" t="s">
        <v>108</v>
      </c>
      <c r="N57" s="44" t="s">
        <v>108</v>
      </c>
      <c r="O57" s="45">
        <v>4.6989999999999998</v>
      </c>
      <c r="P57" s="38"/>
    </row>
    <row r="58" spans="1:16" x14ac:dyDescent="0.25">
      <c r="A58" s="40">
        <v>560086</v>
      </c>
      <c r="B58" s="41" t="s">
        <v>86</v>
      </c>
      <c r="C58" s="42">
        <v>2718</v>
      </c>
      <c r="D58" s="42">
        <v>204</v>
      </c>
      <c r="E58" s="42">
        <v>3800</v>
      </c>
      <c r="F58" s="42">
        <v>338</v>
      </c>
      <c r="G58" s="43">
        <v>0.71499999999999997</v>
      </c>
      <c r="H58" s="43">
        <v>0.60399999999999998</v>
      </c>
      <c r="I58" s="43">
        <v>4.2614999999999998</v>
      </c>
      <c r="J58" s="43">
        <v>3.5550999999999999</v>
      </c>
      <c r="K58" s="43">
        <v>4.1337000000000002</v>
      </c>
      <c r="L58" s="43">
        <v>0.1067</v>
      </c>
      <c r="M58" s="44" t="s">
        <v>108</v>
      </c>
      <c r="N58" s="44" t="s">
        <v>108</v>
      </c>
      <c r="O58" s="45">
        <v>4.2403000000000004</v>
      </c>
    </row>
    <row r="59" spans="1:16" x14ac:dyDescent="0.25">
      <c r="A59" s="40">
        <v>560087</v>
      </c>
      <c r="B59" s="41" t="s">
        <v>87</v>
      </c>
      <c r="C59" s="42">
        <v>2681</v>
      </c>
      <c r="D59" s="42">
        <v>0</v>
      </c>
      <c r="E59" s="42">
        <v>5251</v>
      </c>
      <c r="F59" s="42">
        <v>0</v>
      </c>
      <c r="G59" s="43">
        <v>0.51100000000000001</v>
      </c>
      <c r="H59" s="43">
        <v>0</v>
      </c>
      <c r="I59" s="43">
        <v>2.9422999999999999</v>
      </c>
      <c r="J59" s="43">
        <v>0</v>
      </c>
      <c r="K59" s="43">
        <v>2.9422999999999999</v>
      </c>
      <c r="L59" s="43">
        <v>0</v>
      </c>
      <c r="M59" s="44" t="s">
        <v>108</v>
      </c>
      <c r="N59" s="44" t="s">
        <v>108</v>
      </c>
      <c r="O59" s="45">
        <v>2.9422999999999999</v>
      </c>
      <c r="P59" s="38"/>
    </row>
    <row r="60" spans="1:16" ht="30" x14ac:dyDescent="0.25">
      <c r="A60" s="40">
        <v>560088</v>
      </c>
      <c r="B60" s="41" t="s">
        <v>88</v>
      </c>
      <c r="C60" s="42">
        <v>775</v>
      </c>
      <c r="D60" s="42">
        <v>0</v>
      </c>
      <c r="E60" s="42">
        <v>1224</v>
      </c>
      <c r="F60" s="42">
        <v>0</v>
      </c>
      <c r="G60" s="43">
        <v>0.63300000000000001</v>
      </c>
      <c r="H60" s="43">
        <v>0</v>
      </c>
      <c r="I60" s="43">
        <v>3.7311999999999999</v>
      </c>
      <c r="J60" s="43">
        <v>0</v>
      </c>
      <c r="K60" s="43">
        <v>3.7311999999999999</v>
      </c>
      <c r="L60" s="43">
        <v>0</v>
      </c>
      <c r="M60" s="44" t="s">
        <v>108</v>
      </c>
      <c r="N60" s="44" t="s">
        <v>108</v>
      </c>
      <c r="O60" s="45">
        <v>3.7311999999999999</v>
      </c>
    </row>
    <row r="61" spans="1:16" ht="30" x14ac:dyDescent="0.25">
      <c r="A61" s="40">
        <v>560089</v>
      </c>
      <c r="B61" s="41" t="s">
        <v>89</v>
      </c>
      <c r="C61" s="42">
        <v>726</v>
      </c>
      <c r="D61" s="42">
        <v>0</v>
      </c>
      <c r="E61" s="42">
        <v>832</v>
      </c>
      <c r="F61" s="42">
        <v>0</v>
      </c>
      <c r="G61" s="43">
        <v>0.873</v>
      </c>
      <c r="H61" s="43">
        <v>0</v>
      </c>
      <c r="I61" s="43">
        <v>5</v>
      </c>
      <c r="J61" s="43">
        <v>0</v>
      </c>
      <c r="K61" s="43">
        <v>5</v>
      </c>
      <c r="L61" s="43">
        <v>0</v>
      </c>
      <c r="M61" s="44" t="s">
        <v>108</v>
      </c>
      <c r="N61" s="44" t="s">
        <v>108</v>
      </c>
      <c r="O61" s="45">
        <v>5</v>
      </c>
      <c r="P61" s="38"/>
    </row>
    <row r="62" spans="1:16" ht="30" x14ac:dyDescent="0.25">
      <c r="A62" s="40">
        <v>560096</v>
      </c>
      <c r="B62" s="41" t="s">
        <v>90</v>
      </c>
      <c r="C62" s="42">
        <v>6</v>
      </c>
      <c r="D62" s="42">
        <v>0</v>
      </c>
      <c r="E62" s="42">
        <v>107</v>
      </c>
      <c r="F62" s="42">
        <v>0</v>
      </c>
      <c r="G62" s="43">
        <v>5.6000000000000001E-2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4" t="s">
        <v>108</v>
      </c>
      <c r="N62" s="44" t="s">
        <v>108</v>
      </c>
      <c r="O62" s="45">
        <v>0</v>
      </c>
    </row>
    <row r="63" spans="1:16" x14ac:dyDescent="0.25">
      <c r="A63" s="40">
        <v>560098</v>
      </c>
      <c r="B63" s="41" t="s">
        <v>91</v>
      </c>
      <c r="C63" s="42">
        <v>467</v>
      </c>
      <c r="D63" s="42">
        <v>0</v>
      </c>
      <c r="E63" s="42">
        <v>1407</v>
      </c>
      <c r="F63" s="42">
        <v>0</v>
      </c>
      <c r="G63" s="43">
        <v>0.33200000000000002</v>
      </c>
      <c r="H63" s="43">
        <v>0</v>
      </c>
      <c r="I63" s="43">
        <v>1.7847999999999999</v>
      </c>
      <c r="J63" s="43">
        <v>0</v>
      </c>
      <c r="K63" s="43">
        <v>1.7847999999999999</v>
      </c>
      <c r="L63" s="43">
        <v>0</v>
      </c>
      <c r="M63" s="44" t="s">
        <v>108</v>
      </c>
      <c r="N63" s="44" t="s">
        <v>108</v>
      </c>
      <c r="O63" s="45">
        <v>1.7847999999999999</v>
      </c>
      <c r="P63" s="38"/>
    </row>
    <row r="64" spans="1:16" ht="30" x14ac:dyDescent="0.25">
      <c r="A64" s="40">
        <v>560099</v>
      </c>
      <c r="B64" s="41" t="s">
        <v>92</v>
      </c>
      <c r="C64" s="42">
        <v>0</v>
      </c>
      <c r="D64" s="42">
        <v>5</v>
      </c>
      <c r="E64" s="42">
        <v>485</v>
      </c>
      <c r="F64" s="42">
        <v>116</v>
      </c>
      <c r="G64" s="43">
        <v>0</v>
      </c>
      <c r="H64" s="43">
        <v>4.2999999999999997E-2</v>
      </c>
      <c r="I64" s="43">
        <v>0</v>
      </c>
      <c r="J64" s="43">
        <v>0</v>
      </c>
      <c r="K64" s="43">
        <v>0</v>
      </c>
      <c r="L64" s="43">
        <v>0</v>
      </c>
      <c r="M64" s="44" t="s">
        <v>108</v>
      </c>
      <c r="N64" s="44" t="s">
        <v>108</v>
      </c>
      <c r="O64" s="45">
        <v>0</v>
      </c>
    </row>
    <row r="65" spans="1:16" x14ac:dyDescent="0.25">
      <c r="A65" s="40">
        <v>560205</v>
      </c>
      <c r="B65" s="41" t="s">
        <v>93</v>
      </c>
      <c r="C65" s="42">
        <v>1</v>
      </c>
      <c r="D65" s="42">
        <v>2</v>
      </c>
      <c r="E65" s="42">
        <v>2</v>
      </c>
      <c r="F65" s="42">
        <v>28</v>
      </c>
      <c r="G65" s="43">
        <v>0.5</v>
      </c>
      <c r="H65" s="43">
        <v>7.0999999999999994E-2</v>
      </c>
      <c r="I65" s="43">
        <v>2.8712</v>
      </c>
      <c r="J65" s="43">
        <v>0.1774</v>
      </c>
      <c r="K65" s="43">
        <v>1.2834000000000001</v>
      </c>
      <c r="L65" s="43">
        <v>9.8100000000000007E-2</v>
      </c>
      <c r="M65" s="44" t="s">
        <v>108</v>
      </c>
      <c r="N65" s="44" t="s">
        <v>108</v>
      </c>
      <c r="O65" s="45">
        <v>1.3815</v>
      </c>
      <c r="P65" s="38"/>
    </row>
    <row r="66" spans="1:16" ht="30" x14ac:dyDescent="0.25">
      <c r="A66" s="40">
        <v>560206</v>
      </c>
      <c r="B66" s="41" t="s">
        <v>46</v>
      </c>
      <c r="C66" s="42">
        <v>9932</v>
      </c>
      <c r="D66" s="42">
        <v>2</v>
      </c>
      <c r="E66" s="42">
        <v>15929</v>
      </c>
      <c r="F66" s="42">
        <v>31</v>
      </c>
      <c r="G66" s="43">
        <v>0.624</v>
      </c>
      <c r="H66" s="43">
        <v>6.5000000000000002E-2</v>
      </c>
      <c r="I66" s="43">
        <v>3.673</v>
      </c>
      <c r="J66" s="43">
        <v>0.1394</v>
      </c>
      <c r="K66" s="43">
        <v>3.673</v>
      </c>
      <c r="L66" s="43">
        <v>0</v>
      </c>
      <c r="M66" s="44" t="s">
        <v>108</v>
      </c>
      <c r="N66" s="44" t="s">
        <v>108</v>
      </c>
      <c r="O66" s="45">
        <v>3.673</v>
      </c>
    </row>
    <row r="67" spans="1:16" ht="30" x14ac:dyDescent="0.25">
      <c r="A67" s="40">
        <v>560214</v>
      </c>
      <c r="B67" s="41" t="s">
        <v>51</v>
      </c>
      <c r="C67" s="42">
        <v>12249</v>
      </c>
      <c r="D67" s="42">
        <v>27274</v>
      </c>
      <c r="E67" s="42">
        <v>17546</v>
      </c>
      <c r="F67" s="42">
        <v>35344</v>
      </c>
      <c r="G67" s="43">
        <v>0.69799999999999995</v>
      </c>
      <c r="H67" s="43">
        <v>0.77200000000000002</v>
      </c>
      <c r="I67" s="43">
        <v>4.1516000000000002</v>
      </c>
      <c r="J67" s="43">
        <v>4.6197999999999997</v>
      </c>
      <c r="K67" s="43">
        <v>3.1385999999999998</v>
      </c>
      <c r="L67" s="43">
        <v>1.1272</v>
      </c>
      <c r="M67" s="44" t="s">
        <v>108</v>
      </c>
      <c r="N67" s="44" t="s">
        <v>108</v>
      </c>
      <c r="O67" s="45">
        <v>4.2657999999999996</v>
      </c>
    </row>
    <row r="68" spans="1:16" x14ac:dyDescent="0.25">
      <c r="A68" s="46"/>
      <c r="B68" s="47" t="s">
        <v>18</v>
      </c>
      <c r="C68" s="48">
        <v>231195</v>
      </c>
      <c r="D68" s="48">
        <v>443876</v>
      </c>
      <c r="E68" s="48">
        <v>319177</v>
      </c>
      <c r="F68" s="48">
        <v>589447</v>
      </c>
      <c r="G68" s="49">
        <v>0.72430000000000005</v>
      </c>
      <c r="H68" s="49">
        <v>0.753</v>
      </c>
      <c r="I68" s="49">
        <v>3.847</v>
      </c>
      <c r="J68" s="49">
        <v>3.2972999999999999</v>
      </c>
      <c r="K68" s="50">
        <v>3.1453000000000002</v>
      </c>
      <c r="L68" s="50">
        <v>0.87019999999999997</v>
      </c>
      <c r="M68" s="51"/>
      <c r="N68" s="51"/>
      <c r="O68" s="52">
        <v>4.0155000000000003</v>
      </c>
    </row>
  </sheetData>
  <mergeCells count="24">
    <mergeCell ref="A4:A6"/>
    <mergeCell ref="B4:B6"/>
    <mergeCell ref="G4:H4"/>
    <mergeCell ref="I4:J4"/>
    <mergeCell ref="K4:L4"/>
    <mergeCell ref="C4:D4"/>
    <mergeCell ref="E4:F4"/>
    <mergeCell ref="F5:F6"/>
    <mergeCell ref="O5:O6"/>
    <mergeCell ref="L1:O1"/>
    <mergeCell ref="M4:N4"/>
    <mergeCell ref="G5:G6"/>
    <mergeCell ref="L5:L6"/>
    <mergeCell ref="M5:M6"/>
    <mergeCell ref="N5:N6"/>
    <mergeCell ref="H5:H6"/>
    <mergeCell ref="I5:I6"/>
    <mergeCell ref="J5:J6"/>
    <mergeCell ref="K5:K6"/>
    <mergeCell ref="A2:O2"/>
    <mergeCell ref="A3:O3"/>
    <mergeCell ref="C5:C6"/>
    <mergeCell ref="D5:D6"/>
    <mergeCell ref="E5:E6"/>
  </mergeCells>
  <pageMargins left="0.7" right="0.7" top="0.75" bottom="0.75" header="0.3" footer="0.3"/>
  <pageSetup paperSize="9" scale="73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12" zoomScaleNormal="84" zoomScaleSheetLayoutView="112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5" x14ac:dyDescent="0.25"/>
  <cols>
    <col min="1" max="1" width="7.85546875" style="32" customWidth="1"/>
    <col min="2" max="2" width="31.5703125" style="33" customWidth="1"/>
    <col min="3" max="4" width="11" style="34" customWidth="1"/>
    <col min="5" max="5" width="10.5703125" style="34" customWidth="1"/>
    <col min="6" max="6" width="11.28515625" style="37" customWidth="1"/>
    <col min="7" max="7" width="10.7109375" style="37" customWidth="1"/>
    <col min="8" max="8" width="10.5703125" style="36" customWidth="1"/>
    <col min="9" max="9" width="11.42578125" style="36" customWidth="1"/>
    <col min="10" max="10" width="10.85546875" style="37" bestFit="1" customWidth="1"/>
    <col min="11" max="11" width="10.28515625" style="38" customWidth="1"/>
    <col min="12" max="12" width="9.140625" style="38"/>
    <col min="13" max="13" width="12.140625" style="53" customWidth="1"/>
    <col min="14" max="14" width="9.140625" style="53"/>
    <col min="15" max="15" width="13" customWidth="1"/>
    <col min="16" max="16" width="11.7109375" bestFit="1" customWidth="1"/>
  </cols>
  <sheetData>
    <row r="1" spans="1:16" ht="53.25" customHeight="1" x14ac:dyDescent="0.25">
      <c r="F1" s="35"/>
      <c r="G1" s="35"/>
      <c r="L1" s="336" t="s">
        <v>251</v>
      </c>
      <c r="M1" s="336"/>
      <c r="N1" s="336"/>
      <c r="O1" s="336"/>
    </row>
    <row r="2" spans="1:16" ht="33.75" customHeight="1" x14ac:dyDescent="0.25">
      <c r="A2" s="328" t="s">
        <v>109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</row>
    <row r="3" spans="1:16" s="34" customFormat="1" ht="45.6" customHeight="1" x14ac:dyDescent="0.2">
      <c r="A3" s="357" t="s">
        <v>138</v>
      </c>
      <c r="B3" s="357"/>
      <c r="C3" s="357"/>
      <c r="D3" s="357"/>
      <c r="E3" s="357"/>
      <c r="F3" s="357"/>
      <c r="G3" s="357"/>
      <c r="H3" s="357"/>
      <c r="I3" s="54"/>
      <c r="J3" s="54"/>
      <c r="K3" s="35"/>
      <c r="L3" s="37"/>
      <c r="M3" s="55"/>
      <c r="N3" s="56"/>
    </row>
    <row r="4" spans="1:16" s="216" customFormat="1" ht="57.75" customHeight="1" x14ac:dyDescent="0.2">
      <c r="A4" s="338" t="s">
        <v>96</v>
      </c>
      <c r="B4" s="338" t="s">
        <v>97</v>
      </c>
      <c r="C4" s="346" t="s">
        <v>98</v>
      </c>
      <c r="D4" s="347"/>
      <c r="E4" s="348" t="s">
        <v>99</v>
      </c>
      <c r="F4" s="349"/>
      <c r="G4" s="350" t="s">
        <v>100</v>
      </c>
      <c r="H4" s="351"/>
      <c r="I4" s="352" t="s">
        <v>101</v>
      </c>
      <c r="J4" s="353"/>
      <c r="K4" s="356" t="s">
        <v>102</v>
      </c>
      <c r="L4" s="356"/>
      <c r="M4" s="358" t="s">
        <v>103</v>
      </c>
      <c r="N4" s="359"/>
      <c r="O4" s="224" t="s">
        <v>104</v>
      </c>
    </row>
    <row r="5" spans="1:16" s="216" customFormat="1" ht="9.6" customHeight="1" x14ac:dyDescent="0.2">
      <c r="A5" s="345"/>
      <c r="B5" s="345"/>
      <c r="C5" s="342" t="s">
        <v>105</v>
      </c>
      <c r="D5" s="354" t="s">
        <v>106</v>
      </c>
      <c r="E5" s="342" t="s">
        <v>105</v>
      </c>
      <c r="F5" s="354" t="s">
        <v>106</v>
      </c>
      <c r="G5" s="342" t="s">
        <v>105</v>
      </c>
      <c r="H5" s="354" t="s">
        <v>106</v>
      </c>
      <c r="I5" s="342" t="s">
        <v>105</v>
      </c>
      <c r="J5" s="354" t="s">
        <v>106</v>
      </c>
      <c r="K5" s="342" t="s">
        <v>105</v>
      </c>
      <c r="L5" s="354" t="s">
        <v>106</v>
      </c>
      <c r="M5" s="342" t="s">
        <v>105</v>
      </c>
      <c r="N5" s="354" t="s">
        <v>106</v>
      </c>
      <c r="O5" s="342" t="s">
        <v>107</v>
      </c>
    </row>
    <row r="6" spans="1:16" s="216" customFormat="1" ht="11.25" x14ac:dyDescent="0.2">
      <c r="A6" s="339"/>
      <c r="B6" s="339"/>
      <c r="C6" s="343"/>
      <c r="D6" s="355"/>
      <c r="E6" s="343"/>
      <c r="F6" s="355"/>
      <c r="G6" s="343"/>
      <c r="H6" s="355"/>
      <c r="I6" s="343"/>
      <c r="J6" s="355"/>
      <c r="K6" s="343"/>
      <c r="L6" s="355"/>
      <c r="M6" s="343"/>
      <c r="N6" s="355"/>
      <c r="O6" s="343"/>
    </row>
    <row r="7" spans="1:16" x14ac:dyDescent="0.25">
      <c r="A7" s="40">
        <f>[2]ПН!A7</f>
        <v>560002</v>
      </c>
      <c r="B7" s="41" t="str">
        <f>[2]ПН!B7</f>
        <v>ОРЕНБУРГ ОБЛАСТНАЯ КБ  № 2</v>
      </c>
      <c r="C7" s="42">
        <v>17090</v>
      </c>
      <c r="D7" s="42">
        <v>0</v>
      </c>
      <c r="E7" s="42">
        <v>73114</v>
      </c>
      <c r="F7" s="42">
        <v>0</v>
      </c>
      <c r="G7" s="43">
        <v>0.23400000000000001</v>
      </c>
      <c r="H7" s="43">
        <v>0</v>
      </c>
      <c r="I7" s="43">
        <v>3.9198</v>
      </c>
      <c r="J7" s="43">
        <v>0</v>
      </c>
      <c r="K7" s="43">
        <v>3.9198</v>
      </c>
      <c r="L7" s="43">
        <v>0</v>
      </c>
      <c r="M7" s="44" t="s">
        <v>108</v>
      </c>
      <c r="N7" s="44" t="s">
        <v>108</v>
      </c>
      <c r="O7" s="45">
        <v>3.9198</v>
      </c>
      <c r="P7" s="38"/>
    </row>
    <row r="8" spans="1:16" ht="30" x14ac:dyDescent="0.25">
      <c r="A8" s="40">
        <f>[2]ПН!A8</f>
        <v>560014</v>
      </c>
      <c r="B8" s="41" t="str">
        <f>[2]ПН!B8</f>
        <v>ОРЕНБУРГ ФГБОУ ВО ОРГМУ МИНЗДРАВА</v>
      </c>
      <c r="C8" s="42">
        <v>9560</v>
      </c>
      <c r="D8" s="42">
        <v>127</v>
      </c>
      <c r="E8" s="42">
        <v>25185</v>
      </c>
      <c r="F8" s="42">
        <v>303</v>
      </c>
      <c r="G8" s="43">
        <v>0.38</v>
      </c>
      <c r="H8" s="43">
        <v>0.41899999999999998</v>
      </c>
      <c r="I8" s="43">
        <v>5</v>
      </c>
      <c r="J8" s="43">
        <v>5</v>
      </c>
      <c r="K8" s="43">
        <v>4.8150000000000004</v>
      </c>
      <c r="L8" s="43">
        <v>0.185</v>
      </c>
      <c r="M8" s="44" t="s">
        <v>108</v>
      </c>
      <c r="N8" s="44" t="s">
        <v>108</v>
      </c>
      <c r="O8" s="45">
        <v>5</v>
      </c>
    </row>
    <row r="9" spans="1:16" x14ac:dyDescent="0.25">
      <c r="A9" s="40">
        <f>[2]ПН!A9</f>
        <v>560017</v>
      </c>
      <c r="B9" s="41" t="str">
        <f>[2]ПН!B9</f>
        <v>ОРЕНБУРГ ГБУЗ ГКБ №1</v>
      </c>
      <c r="C9" s="42">
        <v>97409</v>
      </c>
      <c r="D9" s="42">
        <v>0</v>
      </c>
      <c r="E9" s="42">
        <v>289672</v>
      </c>
      <c r="F9" s="42">
        <v>1</v>
      </c>
      <c r="G9" s="43">
        <v>0.33600000000000002</v>
      </c>
      <c r="H9" s="43">
        <v>0</v>
      </c>
      <c r="I9" s="43">
        <v>5</v>
      </c>
      <c r="J9" s="43">
        <v>0</v>
      </c>
      <c r="K9" s="43">
        <v>5</v>
      </c>
      <c r="L9" s="43">
        <v>0</v>
      </c>
      <c r="M9" s="44" t="s">
        <v>108</v>
      </c>
      <c r="N9" s="44" t="s">
        <v>108</v>
      </c>
      <c r="O9" s="45">
        <v>5</v>
      </c>
      <c r="P9" s="38"/>
    </row>
    <row r="10" spans="1:16" x14ac:dyDescent="0.25">
      <c r="A10" s="40">
        <f>[2]ПН!A10</f>
        <v>560019</v>
      </c>
      <c r="B10" s="41" t="str">
        <f>[2]ПН!B10</f>
        <v>ОРЕНБУРГ ГАУЗ ГКБ  №3</v>
      </c>
      <c r="C10" s="42">
        <v>125224</v>
      </c>
      <c r="D10" s="42">
        <v>27015</v>
      </c>
      <c r="E10" s="42">
        <v>332939</v>
      </c>
      <c r="F10" s="42">
        <v>42164</v>
      </c>
      <c r="G10" s="43">
        <v>0.376</v>
      </c>
      <c r="H10" s="43">
        <v>0.64100000000000001</v>
      </c>
      <c r="I10" s="43">
        <v>5</v>
      </c>
      <c r="J10" s="43">
        <v>5</v>
      </c>
      <c r="K10" s="43">
        <v>4.7850000000000001</v>
      </c>
      <c r="L10" s="43">
        <v>0.215</v>
      </c>
      <c r="M10" s="44" t="s">
        <v>108</v>
      </c>
      <c r="N10" s="44" t="s">
        <v>108</v>
      </c>
      <c r="O10" s="45">
        <v>5</v>
      </c>
    </row>
    <row r="11" spans="1:16" x14ac:dyDescent="0.25">
      <c r="A11" s="40">
        <f>[2]ПН!A11</f>
        <v>560021</v>
      </c>
      <c r="B11" s="41" t="str">
        <f>[2]ПН!B11</f>
        <v>ОРЕНБУРГ ГБУЗ ГКБ № 5</v>
      </c>
      <c r="C11" s="42">
        <v>84461</v>
      </c>
      <c r="D11" s="42">
        <v>242375</v>
      </c>
      <c r="E11" s="42">
        <v>204211</v>
      </c>
      <c r="F11" s="42">
        <v>414690</v>
      </c>
      <c r="G11" s="43">
        <v>0.41399999999999998</v>
      </c>
      <c r="H11" s="43">
        <v>0.58399999999999996</v>
      </c>
      <c r="I11" s="43">
        <v>5</v>
      </c>
      <c r="J11" s="43">
        <v>5</v>
      </c>
      <c r="K11" s="43">
        <v>2.9350000000000001</v>
      </c>
      <c r="L11" s="43">
        <v>2.0649999999999999</v>
      </c>
      <c r="M11" s="44" t="s">
        <v>108</v>
      </c>
      <c r="N11" s="44" t="s">
        <v>108</v>
      </c>
      <c r="O11" s="45">
        <v>5</v>
      </c>
      <c r="P11" s="38"/>
    </row>
    <row r="12" spans="1:16" x14ac:dyDescent="0.25">
      <c r="A12" s="40">
        <f>[2]ПН!A12</f>
        <v>560022</v>
      </c>
      <c r="B12" s="41" t="str">
        <f>[2]ПН!B12</f>
        <v>ОРЕНБУРГ ГАУЗ ГКБ  №6</v>
      </c>
      <c r="C12" s="42">
        <v>51921</v>
      </c>
      <c r="D12" s="42">
        <v>117668</v>
      </c>
      <c r="E12" s="42">
        <v>205732</v>
      </c>
      <c r="F12" s="42">
        <v>201566</v>
      </c>
      <c r="G12" s="43">
        <v>0.252</v>
      </c>
      <c r="H12" s="43">
        <v>0.58399999999999996</v>
      </c>
      <c r="I12" s="43">
        <v>4.4752999999999998</v>
      </c>
      <c r="J12" s="43">
        <v>5</v>
      </c>
      <c r="K12" s="43">
        <v>3.3161999999999998</v>
      </c>
      <c r="L12" s="43">
        <v>1.2949999999999999</v>
      </c>
      <c r="M12" s="44" t="s">
        <v>108</v>
      </c>
      <c r="N12" s="44" t="s">
        <v>108</v>
      </c>
      <c r="O12" s="45">
        <v>4.6112000000000002</v>
      </c>
    </row>
    <row r="13" spans="1:16" x14ac:dyDescent="0.25">
      <c r="A13" s="40">
        <f>[2]ПН!A13</f>
        <v>560024</v>
      </c>
      <c r="B13" s="41" t="str">
        <f>[2]ПН!B13</f>
        <v>ОРЕНБУРГ ГАУЗ ДГКБ</v>
      </c>
      <c r="C13" s="42">
        <v>1280</v>
      </c>
      <c r="D13" s="42">
        <v>243233</v>
      </c>
      <c r="E13" s="42">
        <v>5512</v>
      </c>
      <c r="F13" s="42">
        <v>520212</v>
      </c>
      <c r="G13" s="43">
        <v>0.23200000000000001</v>
      </c>
      <c r="H13" s="43">
        <v>0.46800000000000003</v>
      </c>
      <c r="I13" s="43">
        <v>3.8580000000000001</v>
      </c>
      <c r="J13" s="43">
        <v>5</v>
      </c>
      <c r="K13" s="43">
        <v>0.1273</v>
      </c>
      <c r="L13" s="43">
        <v>4.835</v>
      </c>
      <c r="M13" s="44" t="s">
        <v>108</v>
      </c>
      <c r="N13" s="44" t="s">
        <v>108</v>
      </c>
      <c r="O13" s="45">
        <v>4.9622999999999999</v>
      </c>
      <c r="P13" s="38"/>
    </row>
    <row r="14" spans="1:16" ht="30" x14ac:dyDescent="0.25">
      <c r="A14" s="40">
        <f>[2]ПН!A14</f>
        <v>560026</v>
      </c>
      <c r="B14" s="41" t="str">
        <f>[2]ПН!B14</f>
        <v>ОРЕНБУРГ ГАУЗ ГКБ ИМ. ПИРОГОВА Н.И.</v>
      </c>
      <c r="C14" s="42">
        <v>111378</v>
      </c>
      <c r="D14" s="42">
        <v>117212</v>
      </c>
      <c r="E14" s="42">
        <v>333182</v>
      </c>
      <c r="F14" s="42">
        <v>183927</v>
      </c>
      <c r="G14" s="43">
        <v>0.33400000000000002</v>
      </c>
      <c r="H14" s="43">
        <v>0.63700000000000001</v>
      </c>
      <c r="I14" s="43">
        <v>5</v>
      </c>
      <c r="J14" s="43">
        <v>5</v>
      </c>
      <c r="K14" s="43">
        <v>4.16</v>
      </c>
      <c r="L14" s="43">
        <v>0.84</v>
      </c>
      <c r="M14" s="44" t="s">
        <v>108</v>
      </c>
      <c r="N14" s="44" t="s">
        <v>108</v>
      </c>
      <c r="O14" s="45">
        <v>5</v>
      </c>
    </row>
    <row r="15" spans="1:16" x14ac:dyDescent="0.25">
      <c r="A15" s="40">
        <f>[2]ПН!A15</f>
        <v>560032</v>
      </c>
      <c r="B15" s="41" t="str">
        <f>[2]ПН!B15</f>
        <v>ОРСКАЯ ГАУЗ ГБ № 2</v>
      </c>
      <c r="C15" s="42">
        <v>13972</v>
      </c>
      <c r="D15" s="42">
        <v>0</v>
      </c>
      <c r="E15" s="42">
        <v>51571</v>
      </c>
      <c r="F15" s="42">
        <v>0</v>
      </c>
      <c r="G15" s="43">
        <v>0.27100000000000002</v>
      </c>
      <c r="H15" s="43">
        <v>0</v>
      </c>
      <c r="I15" s="43">
        <v>5</v>
      </c>
      <c r="J15" s="43">
        <v>0</v>
      </c>
      <c r="K15" s="43">
        <v>5</v>
      </c>
      <c r="L15" s="43">
        <v>0</v>
      </c>
      <c r="M15" s="44" t="s">
        <v>108</v>
      </c>
      <c r="N15" s="44" t="s">
        <v>108</v>
      </c>
      <c r="O15" s="45">
        <v>5</v>
      </c>
      <c r="P15" s="38"/>
    </row>
    <row r="16" spans="1:16" x14ac:dyDescent="0.25">
      <c r="A16" s="40">
        <f>[2]ПН!A16</f>
        <v>560033</v>
      </c>
      <c r="B16" s="41" t="str">
        <f>[2]ПН!B16</f>
        <v>ОРСКАЯ ГАУЗ ГБ № 3</v>
      </c>
      <c r="C16" s="42">
        <v>50674</v>
      </c>
      <c r="D16" s="42">
        <v>0</v>
      </c>
      <c r="E16" s="42">
        <v>136567</v>
      </c>
      <c r="F16" s="42">
        <v>0</v>
      </c>
      <c r="G16" s="43">
        <v>0.371</v>
      </c>
      <c r="H16" s="43">
        <v>0</v>
      </c>
      <c r="I16" s="43">
        <v>5</v>
      </c>
      <c r="J16" s="43">
        <v>0</v>
      </c>
      <c r="K16" s="43">
        <v>5</v>
      </c>
      <c r="L16" s="43">
        <v>0</v>
      </c>
      <c r="M16" s="44" t="s">
        <v>108</v>
      </c>
      <c r="N16" s="44" t="s">
        <v>108</v>
      </c>
      <c r="O16" s="45">
        <v>5</v>
      </c>
    </row>
    <row r="17" spans="1:16" x14ac:dyDescent="0.25">
      <c r="A17" s="40">
        <f>[2]ПН!A17</f>
        <v>560034</v>
      </c>
      <c r="B17" s="41" t="str">
        <f>[2]ПН!B17</f>
        <v>ОРСКАЯ ГАУЗ ГБ № 4</v>
      </c>
      <c r="C17" s="42">
        <v>59377</v>
      </c>
      <c r="D17" s="42">
        <v>6</v>
      </c>
      <c r="E17" s="42">
        <v>127224</v>
      </c>
      <c r="F17" s="42">
        <v>8</v>
      </c>
      <c r="G17" s="43">
        <v>0.46700000000000003</v>
      </c>
      <c r="H17" s="43">
        <v>0.75</v>
      </c>
      <c r="I17" s="43">
        <v>5</v>
      </c>
      <c r="J17" s="43">
        <v>5</v>
      </c>
      <c r="K17" s="43">
        <v>5</v>
      </c>
      <c r="L17" s="43">
        <v>0</v>
      </c>
      <c r="M17" s="44" t="s">
        <v>108</v>
      </c>
      <c r="N17" s="44" t="s">
        <v>108</v>
      </c>
      <c r="O17" s="45">
        <v>5</v>
      </c>
      <c r="P17" s="38"/>
    </row>
    <row r="18" spans="1:16" x14ac:dyDescent="0.25">
      <c r="A18" s="40">
        <f>[2]ПН!A18</f>
        <v>560035</v>
      </c>
      <c r="B18" s="41" t="str">
        <f>[2]ПН!B18</f>
        <v>ОРСКАЯ ГАУЗ ГБ № 5</v>
      </c>
      <c r="C18" s="42">
        <v>768</v>
      </c>
      <c r="D18" s="42">
        <v>145336</v>
      </c>
      <c r="E18" s="42">
        <v>1833</v>
      </c>
      <c r="F18" s="42">
        <v>294904</v>
      </c>
      <c r="G18" s="43">
        <v>0.41899999999999998</v>
      </c>
      <c r="H18" s="43">
        <v>0.49299999999999999</v>
      </c>
      <c r="I18" s="43">
        <v>5</v>
      </c>
      <c r="J18" s="43">
        <v>5</v>
      </c>
      <c r="K18" s="43">
        <v>0.25</v>
      </c>
      <c r="L18" s="43">
        <v>4.75</v>
      </c>
      <c r="M18" s="44" t="s">
        <v>108</v>
      </c>
      <c r="N18" s="44" t="s">
        <v>108</v>
      </c>
      <c r="O18" s="45">
        <v>5</v>
      </c>
    </row>
    <row r="19" spans="1:16" x14ac:dyDescent="0.25">
      <c r="A19" s="40">
        <f>[2]ПН!A19</f>
        <v>560036</v>
      </c>
      <c r="B19" s="41" t="str">
        <f>[2]ПН!B19</f>
        <v>ОРСКАЯ ГАУЗ ГБ № 1</v>
      </c>
      <c r="C19" s="42">
        <v>35209</v>
      </c>
      <c r="D19" s="42">
        <v>42687</v>
      </c>
      <c r="E19" s="42">
        <v>104733</v>
      </c>
      <c r="F19" s="42">
        <v>78269</v>
      </c>
      <c r="G19" s="43">
        <v>0.33600000000000002</v>
      </c>
      <c r="H19" s="43">
        <v>0.54500000000000004</v>
      </c>
      <c r="I19" s="43">
        <v>5</v>
      </c>
      <c r="J19" s="43">
        <v>5</v>
      </c>
      <c r="K19" s="43">
        <v>4.0650000000000004</v>
      </c>
      <c r="L19" s="43">
        <v>0.93500000000000005</v>
      </c>
      <c r="M19" s="44" t="s">
        <v>108</v>
      </c>
      <c r="N19" s="44" t="s">
        <v>108</v>
      </c>
      <c r="O19" s="45">
        <v>5</v>
      </c>
      <c r="P19" s="38"/>
    </row>
    <row r="20" spans="1:16" x14ac:dyDescent="0.25">
      <c r="A20" s="40">
        <f>[2]ПН!A20</f>
        <v>560041</v>
      </c>
      <c r="B20" s="41" t="str">
        <f>[2]ПН!B20</f>
        <v>НОВОТРОИЦКАЯ ГАУЗ ДГБ</v>
      </c>
      <c r="C20" s="42">
        <v>139</v>
      </c>
      <c r="D20" s="42">
        <v>70759</v>
      </c>
      <c r="E20" s="42">
        <v>604</v>
      </c>
      <c r="F20" s="42">
        <v>163744</v>
      </c>
      <c r="G20" s="43">
        <v>0.23</v>
      </c>
      <c r="H20" s="43">
        <v>0.432</v>
      </c>
      <c r="I20" s="43">
        <v>3.7963</v>
      </c>
      <c r="J20" s="43">
        <v>5</v>
      </c>
      <c r="K20" s="43">
        <v>8.7300000000000003E-2</v>
      </c>
      <c r="L20" s="43">
        <v>4.8849999999999998</v>
      </c>
      <c r="M20" s="44" t="s">
        <v>108</v>
      </c>
      <c r="N20" s="44" t="s">
        <v>108</v>
      </c>
      <c r="O20" s="45">
        <v>4.9722999999999997</v>
      </c>
    </row>
    <row r="21" spans="1:16" x14ac:dyDescent="0.25">
      <c r="A21" s="40">
        <f>[2]ПН!A21</f>
        <v>560043</v>
      </c>
      <c r="B21" s="41" t="str">
        <f>[2]ПН!B21</f>
        <v>МЕДНОГОРСКАЯ ГБ</v>
      </c>
      <c r="C21" s="42">
        <v>31358</v>
      </c>
      <c r="D21" s="42">
        <v>31347</v>
      </c>
      <c r="E21" s="42">
        <v>71480</v>
      </c>
      <c r="F21" s="42">
        <v>46124</v>
      </c>
      <c r="G21" s="43">
        <v>0.439</v>
      </c>
      <c r="H21" s="43">
        <v>0.68</v>
      </c>
      <c r="I21" s="43">
        <v>5</v>
      </c>
      <c r="J21" s="43">
        <v>5</v>
      </c>
      <c r="K21" s="43">
        <v>4.01</v>
      </c>
      <c r="L21" s="43">
        <v>0.99</v>
      </c>
      <c r="M21" s="44" t="s">
        <v>108</v>
      </c>
      <c r="N21" s="44" t="s">
        <v>108</v>
      </c>
      <c r="O21" s="45">
        <v>5</v>
      </c>
      <c r="P21" s="38"/>
    </row>
    <row r="22" spans="1:16" x14ac:dyDescent="0.25">
      <c r="A22" s="40">
        <f>[2]ПН!A22</f>
        <v>560045</v>
      </c>
      <c r="B22" s="41" t="str">
        <f>[2]ПН!B22</f>
        <v>БУГУРУСЛАНСКАЯ ГБ</v>
      </c>
      <c r="C22" s="42">
        <v>16026</v>
      </c>
      <c r="D22" s="42">
        <v>30124</v>
      </c>
      <c r="E22" s="42">
        <v>54978</v>
      </c>
      <c r="F22" s="42">
        <v>66995</v>
      </c>
      <c r="G22" s="43">
        <v>0.29099999999999998</v>
      </c>
      <c r="H22" s="43">
        <v>0.45</v>
      </c>
      <c r="I22" s="43">
        <v>5</v>
      </c>
      <c r="J22" s="43">
        <v>5</v>
      </c>
      <c r="K22" s="43">
        <v>3.855</v>
      </c>
      <c r="L22" s="43">
        <v>1.145</v>
      </c>
      <c r="M22" s="44" t="s">
        <v>108</v>
      </c>
      <c r="N22" s="44" t="s">
        <v>108</v>
      </c>
      <c r="O22" s="45">
        <v>5</v>
      </c>
    </row>
    <row r="23" spans="1:16" x14ac:dyDescent="0.25">
      <c r="A23" s="40">
        <f>[2]ПН!A23</f>
        <v>560047</v>
      </c>
      <c r="B23" s="41" t="str">
        <f>[2]ПН!B23</f>
        <v>БУГУРУСЛАНСКАЯ РБ</v>
      </c>
      <c r="C23" s="42">
        <v>19882</v>
      </c>
      <c r="D23" s="42">
        <v>42408</v>
      </c>
      <c r="E23" s="42">
        <v>79674</v>
      </c>
      <c r="F23" s="42">
        <v>75272</v>
      </c>
      <c r="G23" s="43">
        <v>0.25</v>
      </c>
      <c r="H23" s="43">
        <v>0.56299999999999994</v>
      </c>
      <c r="I23" s="43">
        <v>4.4135999999999997</v>
      </c>
      <c r="J23" s="43">
        <v>5</v>
      </c>
      <c r="K23" s="43">
        <v>3.4426000000000001</v>
      </c>
      <c r="L23" s="43">
        <v>1.1000000000000001</v>
      </c>
      <c r="M23" s="44" t="s">
        <v>108</v>
      </c>
      <c r="N23" s="44" t="s">
        <v>108</v>
      </c>
      <c r="O23" s="45">
        <v>4.5426000000000002</v>
      </c>
      <c r="P23" s="38"/>
    </row>
    <row r="24" spans="1:16" x14ac:dyDescent="0.25">
      <c r="A24" s="40">
        <f>[2]ПН!A24</f>
        <v>560052</v>
      </c>
      <c r="B24" s="41" t="str">
        <f>[2]ПН!B24</f>
        <v>АБДУЛИНСКАЯ ГБ</v>
      </c>
      <c r="C24" s="42">
        <v>18797</v>
      </c>
      <c r="D24" s="42">
        <v>23640</v>
      </c>
      <c r="E24" s="42">
        <v>55269</v>
      </c>
      <c r="F24" s="42">
        <v>37948</v>
      </c>
      <c r="G24" s="43">
        <v>0.34</v>
      </c>
      <c r="H24" s="43">
        <v>0.623</v>
      </c>
      <c r="I24" s="43">
        <v>5</v>
      </c>
      <c r="J24" s="43">
        <v>5</v>
      </c>
      <c r="K24" s="43">
        <v>3.82</v>
      </c>
      <c r="L24" s="43">
        <v>1.18</v>
      </c>
      <c r="M24" s="44" t="s">
        <v>108</v>
      </c>
      <c r="N24" s="44" t="s">
        <v>108</v>
      </c>
      <c r="O24" s="45">
        <v>5</v>
      </c>
    </row>
    <row r="25" spans="1:16" x14ac:dyDescent="0.25">
      <c r="A25" s="40">
        <f>[2]ПН!A25</f>
        <v>560053</v>
      </c>
      <c r="B25" s="41" t="str">
        <f>[2]ПН!B25</f>
        <v>АДАМОВСКАЯ РБ</v>
      </c>
      <c r="C25" s="42">
        <v>14807</v>
      </c>
      <c r="D25" s="42">
        <v>20332</v>
      </c>
      <c r="E25" s="42">
        <v>41327</v>
      </c>
      <c r="F25" s="42">
        <v>31620</v>
      </c>
      <c r="G25" s="43">
        <v>0.35799999999999998</v>
      </c>
      <c r="H25" s="43">
        <v>0.64300000000000002</v>
      </c>
      <c r="I25" s="43">
        <v>5</v>
      </c>
      <c r="J25" s="43">
        <v>5</v>
      </c>
      <c r="K25" s="43">
        <v>3.92</v>
      </c>
      <c r="L25" s="43">
        <v>1.08</v>
      </c>
      <c r="M25" s="44" t="s">
        <v>108</v>
      </c>
      <c r="N25" s="44" t="s">
        <v>108</v>
      </c>
      <c r="O25" s="45">
        <v>5</v>
      </c>
      <c r="P25" s="38"/>
    </row>
    <row r="26" spans="1:16" x14ac:dyDescent="0.25">
      <c r="A26" s="40">
        <f>[2]ПН!A26</f>
        <v>560054</v>
      </c>
      <c r="B26" s="41" t="str">
        <f>[2]ПН!B26</f>
        <v>АКБУЛАКСКАЯ РБ</v>
      </c>
      <c r="C26" s="42">
        <v>21793</v>
      </c>
      <c r="D26" s="42">
        <v>50436</v>
      </c>
      <c r="E26" s="42">
        <v>68246</v>
      </c>
      <c r="F26" s="42">
        <v>74753</v>
      </c>
      <c r="G26" s="43">
        <v>0.31900000000000001</v>
      </c>
      <c r="H26" s="43">
        <v>0.67500000000000004</v>
      </c>
      <c r="I26" s="43">
        <v>5</v>
      </c>
      <c r="J26" s="43">
        <v>5</v>
      </c>
      <c r="K26" s="43">
        <v>3.7349999999999999</v>
      </c>
      <c r="L26" s="43">
        <v>1.2649999999999999</v>
      </c>
      <c r="M26" s="44" t="s">
        <v>108</v>
      </c>
      <c r="N26" s="44" t="s">
        <v>108</v>
      </c>
      <c r="O26" s="45">
        <v>5</v>
      </c>
    </row>
    <row r="27" spans="1:16" x14ac:dyDescent="0.25">
      <c r="A27" s="40">
        <f>[2]ПН!A27</f>
        <v>560055</v>
      </c>
      <c r="B27" s="41" t="str">
        <f>[2]ПН!B27</f>
        <v>АЛЕКСАНДРОВСКАЯ РБ</v>
      </c>
      <c r="C27" s="42">
        <v>9361</v>
      </c>
      <c r="D27" s="42">
        <v>14916</v>
      </c>
      <c r="E27" s="42">
        <v>18561</v>
      </c>
      <c r="F27" s="42">
        <v>22047</v>
      </c>
      <c r="G27" s="43">
        <v>0.504</v>
      </c>
      <c r="H27" s="43">
        <v>0.67700000000000005</v>
      </c>
      <c r="I27" s="43">
        <v>5</v>
      </c>
      <c r="J27" s="43">
        <v>5</v>
      </c>
      <c r="K27" s="43">
        <v>4.0049999999999999</v>
      </c>
      <c r="L27" s="43">
        <v>0.995</v>
      </c>
      <c r="M27" s="44" t="s">
        <v>108</v>
      </c>
      <c r="N27" s="44" t="s">
        <v>108</v>
      </c>
      <c r="O27" s="45">
        <v>5</v>
      </c>
      <c r="P27" s="38"/>
    </row>
    <row r="28" spans="1:16" x14ac:dyDescent="0.25">
      <c r="A28" s="40">
        <f>[2]ПН!A28</f>
        <v>560056</v>
      </c>
      <c r="B28" s="41" t="str">
        <f>[2]ПН!B28</f>
        <v>АСЕКЕЕВСКАЯ РБ</v>
      </c>
      <c r="C28" s="42">
        <v>15939</v>
      </c>
      <c r="D28" s="42">
        <v>15670</v>
      </c>
      <c r="E28" s="42">
        <v>43632</v>
      </c>
      <c r="F28" s="42">
        <v>26192</v>
      </c>
      <c r="G28" s="43">
        <v>0.36499999999999999</v>
      </c>
      <c r="H28" s="43">
        <v>0.59799999999999998</v>
      </c>
      <c r="I28" s="43">
        <v>5</v>
      </c>
      <c r="J28" s="43">
        <v>5</v>
      </c>
      <c r="K28" s="43">
        <v>4.09</v>
      </c>
      <c r="L28" s="43">
        <v>0.91</v>
      </c>
      <c r="M28" s="44" t="s">
        <v>108</v>
      </c>
      <c r="N28" s="44" t="s">
        <v>108</v>
      </c>
      <c r="O28" s="45">
        <v>5</v>
      </c>
    </row>
    <row r="29" spans="1:16" x14ac:dyDescent="0.25">
      <c r="A29" s="40">
        <f>[2]ПН!A29</f>
        <v>560057</v>
      </c>
      <c r="B29" s="41" t="str">
        <f>[2]ПН!B29</f>
        <v>БЕЛЯЕВСКАЯ РБ</v>
      </c>
      <c r="C29" s="42">
        <v>24864</v>
      </c>
      <c r="D29" s="42">
        <v>21791</v>
      </c>
      <c r="E29" s="42">
        <v>62792</v>
      </c>
      <c r="F29" s="42">
        <v>34795</v>
      </c>
      <c r="G29" s="43">
        <v>0.39600000000000002</v>
      </c>
      <c r="H29" s="43">
        <v>0.626</v>
      </c>
      <c r="I29" s="43">
        <v>5</v>
      </c>
      <c r="J29" s="43">
        <v>5</v>
      </c>
      <c r="K29" s="43">
        <v>3.9550000000000001</v>
      </c>
      <c r="L29" s="43">
        <v>1.0449999999999999</v>
      </c>
      <c r="M29" s="44" t="s">
        <v>108</v>
      </c>
      <c r="N29" s="44" t="s">
        <v>108</v>
      </c>
      <c r="O29" s="45">
        <v>5</v>
      </c>
      <c r="P29" s="38"/>
    </row>
    <row r="30" spans="1:16" x14ac:dyDescent="0.25">
      <c r="A30" s="40">
        <f>[2]ПН!A30</f>
        <v>560058</v>
      </c>
      <c r="B30" s="41" t="str">
        <f>[2]ПН!B30</f>
        <v>ГАЙСКАЯ ГБ</v>
      </c>
      <c r="C30" s="42">
        <v>26369</v>
      </c>
      <c r="D30" s="42">
        <v>43380</v>
      </c>
      <c r="E30" s="42">
        <v>93929</v>
      </c>
      <c r="F30" s="42">
        <v>78496</v>
      </c>
      <c r="G30" s="43">
        <v>0.28100000000000003</v>
      </c>
      <c r="H30" s="43">
        <v>0.55300000000000005</v>
      </c>
      <c r="I30" s="43">
        <v>5</v>
      </c>
      <c r="J30" s="43">
        <v>5</v>
      </c>
      <c r="K30" s="43">
        <v>3.89</v>
      </c>
      <c r="L30" s="43">
        <v>1.1100000000000001</v>
      </c>
      <c r="M30" s="44" t="s">
        <v>108</v>
      </c>
      <c r="N30" s="44" t="s">
        <v>108</v>
      </c>
      <c r="O30" s="45">
        <v>5</v>
      </c>
    </row>
    <row r="31" spans="1:16" x14ac:dyDescent="0.25">
      <c r="A31" s="40">
        <f>[2]ПН!A31</f>
        <v>560059</v>
      </c>
      <c r="B31" s="41" t="str">
        <f>[2]ПН!B31</f>
        <v>ГРАЧЕВСКАЯ РБ</v>
      </c>
      <c r="C31" s="42">
        <v>14589</v>
      </c>
      <c r="D31" s="42">
        <v>13330</v>
      </c>
      <c r="E31" s="42">
        <v>36194</v>
      </c>
      <c r="F31" s="42">
        <v>24099</v>
      </c>
      <c r="G31" s="43">
        <v>0.40300000000000002</v>
      </c>
      <c r="H31" s="43">
        <v>0.55300000000000005</v>
      </c>
      <c r="I31" s="43">
        <v>5</v>
      </c>
      <c r="J31" s="43">
        <v>5</v>
      </c>
      <c r="K31" s="43">
        <v>4.0149999999999997</v>
      </c>
      <c r="L31" s="43">
        <v>0.98499999999999999</v>
      </c>
      <c r="M31" s="44" t="s">
        <v>108</v>
      </c>
      <c r="N31" s="44" t="s">
        <v>108</v>
      </c>
      <c r="O31" s="45">
        <v>5</v>
      </c>
      <c r="P31" s="38"/>
    </row>
    <row r="32" spans="1:16" x14ac:dyDescent="0.25">
      <c r="A32" s="40">
        <f>[2]ПН!A32</f>
        <v>560060</v>
      </c>
      <c r="B32" s="41" t="str">
        <f>[2]ПН!B32</f>
        <v>ДОМБАРОВСКАЯ РБ</v>
      </c>
      <c r="C32" s="42">
        <v>13518</v>
      </c>
      <c r="D32" s="42">
        <v>18859</v>
      </c>
      <c r="E32" s="42">
        <v>36841</v>
      </c>
      <c r="F32" s="42">
        <v>33794</v>
      </c>
      <c r="G32" s="43">
        <v>0.36699999999999999</v>
      </c>
      <c r="H32" s="43">
        <v>0.55800000000000005</v>
      </c>
      <c r="I32" s="43">
        <v>5</v>
      </c>
      <c r="J32" s="43">
        <v>5</v>
      </c>
      <c r="K32" s="43">
        <v>3.92</v>
      </c>
      <c r="L32" s="43">
        <v>1.08</v>
      </c>
      <c r="M32" s="44" t="s">
        <v>108</v>
      </c>
      <c r="N32" s="44" t="s">
        <v>108</v>
      </c>
      <c r="O32" s="45">
        <v>5</v>
      </c>
    </row>
    <row r="33" spans="1:16" x14ac:dyDescent="0.25">
      <c r="A33" s="40">
        <f>[2]ПН!A33</f>
        <v>560061</v>
      </c>
      <c r="B33" s="41" t="str">
        <f>[2]ПН!B33</f>
        <v>ИЛЕКСКАЯ РБ</v>
      </c>
      <c r="C33" s="42">
        <v>16229</v>
      </c>
      <c r="D33" s="42">
        <v>24019</v>
      </c>
      <c r="E33" s="42">
        <v>50986</v>
      </c>
      <c r="F33" s="42">
        <v>42671</v>
      </c>
      <c r="G33" s="43">
        <v>0.318</v>
      </c>
      <c r="H33" s="43">
        <v>0.56299999999999994</v>
      </c>
      <c r="I33" s="43">
        <v>5</v>
      </c>
      <c r="J33" s="43">
        <v>5</v>
      </c>
      <c r="K33" s="43">
        <v>3.86</v>
      </c>
      <c r="L33" s="43">
        <v>1.1399999999999999</v>
      </c>
      <c r="M33" s="44" t="s">
        <v>108</v>
      </c>
      <c r="N33" s="44" t="s">
        <v>108</v>
      </c>
      <c r="O33" s="45">
        <v>5</v>
      </c>
      <c r="P33" s="38"/>
    </row>
    <row r="34" spans="1:16" x14ac:dyDescent="0.25">
      <c r="A34" s="40">
        <f>[2]ПН!A34</f>
        <v>560062</v>
      </c>
      <c r="B34" s="41" t="str">
        <f>[2]ПН!B34</f>
        <v>КВАРКЕНСКАЯ РБ</v>
      </c>
      <c r="C34" s="42">
        <v>9582</v>
      </c>
      <c r="D34" s="42">
        <v>11474</v>
      </c>
      <c r="E34" s="42">
        <v>21830</v>
      </c>
      <c r="F34" s="42">
        <v>20052</v>
      </c>
      <c r="G34" s="43">
        <v>0.439</v>
      </c>
      <c r="H34" s="43">
        <v>0.57199999999999995</v>
      </c>
      <c r="I34" s="43">
        <v>5</v>
      </c>
      <c r="J34" s="43">
        <v>5</v>
      </c>
      <c r="K34" s="43">
        <v>3.96</v>
      </c>
      <c r="L34" s="43">
        <v>1.04</v>
      </c>
      <c r="M34" s="44" t="s">
        <v>108</v>
      </c>
      <c r="N34" s="44" t="s">
        <v>108</v>
      </c>
      <c r="O34" s="45">
        <v>5</v>
      </c>
    </row>
    <row r="35" spans="1:16" x14ac:dyDescent="0.25">
      <c r="A35" s="40">
        <f>[2]ПН!A35</f>
        <v>560063</v>
      </c>
      <c r="B35" s="41" t="str">
        <f>[2]ПН!B35</f>
        <v>КРАСНОГВАРДЕЙСКАЯ РБ</v>
      </c>
      <c r="C35" s="42">
        <v>14799</v>
      </c>
      <c r="D35" s="42">
        <v>16892</v>
      </c>
      <c r="E35" s="42">
        <v>31909</v>
      </c>
      <c r="F35" s="42">
        <v>26520</v>
      </c>
      <c r="G35" s="43">
        <v>0.46400000000000002</v>
      </c>
      <c r="H35" s="43">
        <v>0.63700000000000001</v>
      </c>
      <c r="I35" s="43">
        <v>5</v>
      </c>
      <c r="J35" s="43">
        <v>5</v>
      </c>
      <c r="K35" s="43">
        <v>3.88</v>
      </c>
      <c r="L35" s="43">
        <v>1.1200000000000001</v>
      </c>
      <c r="M35" s="44" t="s">
        <v>108</v>
      </c>
      <c r="N35" s="44" t="s">
        <v>108</v>
      </c>
      <c r="O35" s="45">
        <v>5</v>
      </c>
      <c r="P35" s="38"/>
    </row>
    <row r="36" spans="1:16" x14ac:dyDescent="0.25">
      <c r="A36" s="40">
        <f>[2]ПН!A36</f>
        <v>560064</v>
      </c>
      <c r="B36" s="41" t="str">
        <f>[2]ПН!B36</f>
        <v>КУВАНДЫКСКАЯ ГБ</v>
      </c>
      <c r="C36" s="42">
        <v>78217</v>
      </c>
      <c r="D36" s="42">
        <v>64893</v>
      </c>
      <c r="E36" s="42">
        <v>160523</v>
      </c>
      <c r="F36" s="42">
        <v>104249</v>
      </c>
      <c r="G36" s="43">
        <v>0.48699999999999999</v>
      </c>
      <c r="H36" s="43">
        <v>0.622</v>
      </c>
      <c r="I36" s="43">
        <v>5</v>
      </c>
      <c r="J36" s="43">
        <v>5</v>
      </c>
      <c r="K36" s="43">
        <v>3.895</v>
      </c>
      <c r="L36" s="43">
        <v>1.105</v>
      </c>
      <c r="M36" s="44" t="s">
        <v>108</v>
      </c>
      <c r="N36" s="44" t="s">
        <v>108</v>
      </c>
      <c r="O36" s="45">
        <v>5</v>
      </c>
    </row>
    <row r="37" spans="1:16" x14ac:dyDescent="0.25">
      <c r="A37" s="40">
        <f>[2]ПН!A37</f>
        <v>560065</v>
      </c>
      <c r="B37" s="41" t="str">
        <f>[2]ПН!B37</f>
        <v>КУРМАНАЕВСКАЯ РБ</v>
      </c>
      <c r="C37" s="42">
        <v>21379</v>
      </c>
      <c r="D37" s="42">
        <v>23770</v>
      </c>
      <c r="E37" s="42">
        <v>47544</v>
      </c>
      <c r="F37" s="42">
        <v>30143</v>
      </c>
      <c r="G37" s="43">
        <v>0.45</v>
      </c>
      <c r="H37" s="43">
        <v>0.78900000000000003</v>
      </c>
      <c r="I37" s="43">
        <v>5</v>
      </c>
      <c r="J37" s="43">
        <v>5</v>
      </c>
      <c r="K37" s="43">
        <v>4.04</v>
      </c>
      <c r="L37" s="43">
        <v>0.96</v>
      </c>
      <c r="M37" s="44" t="s">
        <v>108</v>
      </c>
      <c r="N37" s="44" t="s">
        <v>108</v>
      </c>
      <c r="O37" s="45">
        <v>5</v>
      </c>
      <c r="P37" s="38"/>
    </row>
    <row r="38" spans="1:16" x14ac:dyDescent="0.25">
      <c r="A38" s="40">
        <f>[2]ПН!A38</f>
        <v>560066</v>
      </c>
      <c r="B38" s="41" t="str">
        <f>[2]ПН!B38</f>
        <v>МАТВЕЕВСКАЯ РБ</v>
      </c>
      <c r="C38" s="42">
        <v>6114</v>
      </c>
      <c r="D38" s="42">
        <v>9366</v>
      </c>
      <c r="E38" s="42">
        <v>23872</v>
      </c>
      <c r="F38" s="42">
        <v>16410</v>
      </c>
      <c r="G38" s="43">
        <v>0.25600000000000001</v>
      </c>
      <c r="H38" s="43">
        <v>0.57099999999999995</v>
      </c>
      <c r="I38" s="43">
        <v>4.5987999999999998</v>
      </c>
      <c r="J38" s="43">
        <v>5</v>
      </c>
      <c r="K38" s="43">
        <v>3.6789999999999998</v>
      </c>
      <c r="L38" s="43">
        <v>1</v>
      </c>
      <c r="M38" s="44" t="s">
        <v>108</v>
      </c>
      <c r="N38" s="44" t="s">
        <v>108</v>
      </c>
      <c r="O38" s="45">
        <v>4.6790000000000003</v>
      </c>
    </row>
    <row r="39" spans="1:16" x14ac:dyDescent="0.25">
      <c r="A39" s="40">
        <f>[2]ПН!A39</f>
        <v>560067</v>
      </c>
      <c r="B39" s="41" t="str">
        <f>[2]ПН!B39</f>
        <v>НОВООРСКАЯ РБ</v>
      </c>
      <c r="C39" s="42">
        <v>16297</v>
      </c>
      <c r="D39" s="42">
        <v>38951</v>
      </c>
      <c r="E39" s="42">
        <v>47777</v>
      </c>
      <c r="F39" s="42">
        <v>54642</v>
      </c>
      <c r="G39" s="43">
        <v>0.34100000000000003</v>
      </c>
      <c r="H39" s="43">
        <v>0.71299999999999997</v>
      </c>
      <c r="I39" s="43">
        <v>5</v>
      </c>
      <c r="J39" s="43">
        <v>5</v>
      </c>
      <c r="K39" s="43">
        <v>3.82</v>
      </c>
      <c r="L39" s="43">
        <v>1.18</v>
      </c>
      <c r="M39" s="44" t="s">
        <v>108</v>
      </c>
      <c r="N39" s="44" t="s">
        <v>108</v>
      </c>
      <c r="O39" s="45">
        <v>5</v>
      </c>
      <c r="P39" s="38"/>
    </row>
    <row r="40" spans="1:16" x14ac:dyDescent="0.25">
      <c r="A40" s="40">
        <f>[2]ПН!A40</f>
        <v>560068</v>
      </c>
      <c r="B40" s="41" t="str">
        <f>[2]ПН!B40</f>
        <v>НОВОСЕРГИЕВСКАЯ РБ</v>
      </c>
      <c r="C40" s="42">
        <v>20883</v>
      </c>
      <c r="D40" s="42">
        <v>29487</v>
      </c>
      <c r="E40" s="42">
        <v>60764</v>
      </c>
      <c r="F40" s="42">
        <v>48330</v>
      </c>
      <c r="G40" s="43">
        <v>0.34399999999999997</v>
      </c>
      <c r="H40" s="43">
        <v>0.61</v>
      </c>
      <c r="I40" s="43">
        <v>5</v>
      </c>
      <c r="J40" s="43">
        <v>5</v>
      </c>
      <c r="K40" s="43">
        <v>3.87</v>
      </c>
      <c r="L40" s="43">
        <v>1.1299999999999999</v>
      </c>
      <c r="M40" s="44" t="s">
        <v>108</v>
      </c>
      <c r="N40" s="44" t="s">
        <v>108</v>
      </c>
      <c r="O40" s="45">
        <v>5</v>
      </c>
    </row>
    <row r="41" spans="1:16" x14ac:dyDescent="0.25">
      <c r="A41" s="40">
        <f>[2]ПН!A41</f>
        <v>560069</v>
      </c>
      <c r="B41" s="41" t="str">
        <f>[2]ПН!B41</f>
        <v>ОКТЯБРЬСКАЯ РБ</v>
      </c>
      <c r="C41" s="42">
        <v>32491</v>
      </c>
      <c r="D41" s="42">
        <v>26335</v>
      </c>
      <c r="E41" s="42">
        <v>67006</v>
      </c>
      <c r="F41" s="42">
        <v>33925</v>
      </c>
      <c r="G41" s="43">
        <v>0.48499999999999999</v>
      </c>
      <c r="H41" s="43">
        <v>0.77600000000000002</v>
      </c>
      <c r="I41" s="43">
        <v>5</v>
      </c>
      <c r="J41" s="43">
        <v>5</v>
      </c>
      <c r="K41" s="43">
        <v>3.9049999999999998</v>
      </c>
      <c r="L41" s="43">
        <v>1.095</v>
      </c>
      <c r="M41" s="44" t="s">
        <v>108</v>
      </c>
      <c r="N41" s="44" t="s">
        <v>108</v>
      </c>
      <c r="O41" s="45">
        <v>5</v>
      </c>
      <c r="P41" s="38"/>
    </row>
    <row r="42" spans="1:16" x14ac:dyDescent="0.25">
      <c r="A42" s="40">
        <f>[2]ПН!A42</f>
        <v>560070</v>
      </c>
      <c r="B42" s="41" t="str">
        <f>[2]ПН!B42</f>
        <v>ОРЕНБУРГСКАЯ РБ</v>
      </c>
      <c r="C42" s="42">
        <v>83754</v>
      </c>
      <c r="D42" s="42">
        <v>94599</v>
      </c>
      <c r="E42" s="42">
        <v>251545</v>
      </c>
      <c r="F42" s="42">
        <v>165151</v>
      </c>
      <c r="G42" s="43">
        <v>0.33300000000000002</v>
      </c>
      <c r="H42" s="43">
        <v>0.57299999999999995</v>
      </c>
      <c r="I42" s="43">
        <v>5</v>
      </c>
      <c r="J42" s="43">
        <v>5</v>
      </c>
      <c r="K42" s="43">
        <v>3.77</v>
      </c>
      <c r="L42" s="43">
        <v>1.23</v>
      </c>
      <c r="M42" s="44" t="s">
        <v>108</v>
      </c>
      <c r="N42" s="44" t="s">
        <v>108</v>
      </c>
      <c r="O42" s="45">
        <v>5</v>
      </c>
    </row>
    <row r="43" spans="1:16" x14ac:dyDescent="0.25">
      <c r="A43" s="40">
        <f>[2]ПН!A43</f>
        <v>560071</v>
      </c>
      <c r="B43" s="41" t="str">
        <f>[2]ПН!B43</f>
        <v>ПЕРВОМАЙСКАЯ РБ</v>
      </c>
      <c r="C43" s="42">
        <v>35891</v>
      </c>
      <c r="D43" s="42">
        <v>30232</v>
      </c>
      <c r="E43" s="42">
        <v>71515</v>
      </c>
      <c r="F43" s="42">
        <v>54515</v>
      </c>
      <c r="G43" s="43">
        <v>0.502</v>
      </c>
      <c r="H43" s="43">
        <v>0.55500000000000005</v>
      </c>
      <c r="I43" s="43">
        <v>5</v>
      </c>
      <c r="J43" s="43">
        <v>5</v>
      </c>
      <c r="K43" s="43">
        <v>3.76</v>
      </c>
      <c r="L43" s="43">
        <v>1.24</v>
      </c>
      <c r="M43" s="44" t="s">
        <v>108</v>
      </c>
      <c r="N43" s="44" t="s">
        <v>108</v>
      </c>
      <c r="O43" s="45">
        <v>5</v>
      </c>
      <c r="P43" s="38"/>
    </row>
    <row r="44" spans="1:16" x14ac:dyDescent="0.25">
      <c r="A44" s="40">
        <f>[2]ПН!A44</f>
        <v>560072</v>
      </c>
      <c r="B44" s="41" t="str">
        <f>[2]ПН!B44</f>
        <v>ПЕРЕВОЛОЦКАЯ РБ</v>
      </c>
      <c r="C44" s="42">
        <v>29813</v>
      </c>
      <c r="D44" s="42">
        <v>34332</v>
      </c>
      <c r="E44" s="42">
        <v>57594</v>
      </c>
      <c r="F44" s="42">
        <v>56688</v>
      </c>
      <c r="G44" s="43">
        <v>0.51800000000000002</v>
      </c>
      <c r="H44" s="43">
        <v>0.60599999999999998</v>
      </c>
      <c r="I44" s="43">
        <v>5</v>
      </c>
      <c r="J44" s="43">
        <v>5</v>
      </c>
      <c r="K44" s="43">
        <v>3.9550000000000001</v>
      </c>
      <c r="L44" s="43">
        <v>1.0449999999999999</v>
      </c>
      <c r="M44" s="44" t="s">
        <v>108</v>
      </c>
      <c r="N44" s="44" t="s">
        <v>108</v>
      </c>
      <c r="O44" s="45">
        <v>5</v>
      </c>
    </row>
    <row r="45" spans="1:16" x14ac:dyDescent="0.25">
      <c r="A45" s="40">
        <f>[2]ПН!A45</f>
        <v>560073</v>
      </c>
      <c r="B45" s="41" t="str">
        <f>[2]ПН!B45</f>
        <v>ПОНОМАРЕВСКАЯ РБ</v>
      </c>
      <c r="C45" s="42">
        <v>17817</v>
      </c>
      <c r="D45" s="42">
        <v>12918</v>
      </c>
      <c r="E45" s="42">
        <v>50949</v>
      </c>
      <c r="F45" s="42">
        <v>18461</v>
      </c>
      <c r="G45" s="43">
        <v>0.35</v>
      </c>
      <c r="H45" s="43">
        <v>0.7</v>
      </c>
      <c r="I45" s="43">
        <v>5</v>
      </c>
      <c r="J45" s="43">
        <v>5</v>
      </c>
      <c r="K45" s="43">
        <v>4.1749999999999998</v>
      </c>
      <c r="L45" s="43">
        <v>0.82499999999999996</v>
      </c>
      <c r="M45" s="44" t="s">
        <v>108</v>
      </c>
      <c r="N45" s="44" t="s">
        <v>108</v>
      </c>
      <c r="O45" s="45">
        <v>5</v>
      </c>
      <c r="P45" s="38"/>
    </row>
    <row r="46" spans="1:16" x14ac:dyDescent="0.25">
      <c r="A46" s="40">
        <f>[2]ПН!A46</f>
        <v>560074</v>
      </c>
      <c r="B46" s="41" t="str">
        <f>[2]ПН!B46</f>
        <v>САКМАРСКАЯ  РБ</v>
      </c>
      <c r="C46" s="42">
        <v>17186</v>
      </c>
      <c r="D46" s="42">
        <v>27145</v>
      </c>
      <c r="E46" s="42">
        <v>55235</v>
      </c>
      <c r="F46" s="42">
        <v>49480</v>
      </c>
      <c r="G46" s="43">
        <v>0.311</v>
      </c>
      <c r="H46" s="43">
        <v>0.54900000000000004</v>
      </c>
      <c r="I46" s="43">
        <v>5</v>
      </c>
      <c r="J46" s="43">
        <v>5</v>
      </c>
      <c r="K46" s="43">
        <v>3.79</v>
      </c>
      <c r="L46" s="43">
        <v>1.21</v>
      </c>
      <c r="M46" s="44" t="s">
        <v>108</v>
      </c>
      <c r="N46" s="44" t="s">
        <v>108</v>
      </c>
      <c r="O46" s="45">
        <v>5</v>
      </c>
    </row>
    <row r="47" spans="1:16" x14ac:dyDescent="0.25">
      <c r="A47" s="40">
        <f>[2]ПН!A47</f>
        <v>560075</v>
      </c>
      <c r="B47" s="41" t="str">
        <f>[2]ПН!B47</f>
        <v>САРАКТАШСКАЯ РБ</v>
      </c>
      <c r="C47" s="42">
        <v>23209</v>
      </c>
      <c r="D47" s="42">
        <v>34242</v>
      </c>
      <c r="E47" s="42">
        <v>95097</v>
      </c>
      <c r="F47" s="42">
        <v>53964</v>
      </c>
      <c r="G47" s="43">
        <v>0.24399999999999999</v>
      </c>
      <c r="H47" s="43">
        <v>0.63500000000000001</v>
      </c>
      <c r="I47" s="43">
        <v>4.2283999999999997</v>
      </c>
      <c r="J47" s="43">
        <v>5</v>
      </c>
      <c r="K47" s="43">
        <v>3.2601</v>
      </c>
      <c r="L47" s="43">
        <v>1.145</v>
      </c>
      <c r="M47" s="44" t="s">
        <v>108</v>
      </c>
      <c r="N47" s="44" t="s">
        <v>108</v>
      </c>
      <c r="O47" s="45">
        <v>4.4051</v>
      </c>
      <c r="P47" s="38"/>
    </row>
    <row r="48" spans="1:16" x14ac:dyDescent="0.25">
      <c r="A48" s="40">
        <f>[2]ПН!A48</f>
        <v>560076</v>
      </c>
      <c r="B48" s="41" t="str">
        <f>[2]ПН!B48</f>
        <v>СВЕТЛИНСКАЯ РБ</v>
      </c>
      <c r="C48" s="42">
        <v>9779</v>
      </c>
      <c r="D48" s="42">
        <v>11997</v>
      </c>
      <c r="E48" s="42">
        <v>24339</v>
      </c>
      <c r="F48" s="42">
        <v>18235</v>
      </c>
      <c r="G48" s="43">
        <v>0.40200000000000002</v>
      </c>
      <c r="H48" s="43">
        <v>0.65800000000000003</v>
      </c>
      <c r="I48" s="43">
        <v>5</v>
      </c>
      <c r="J48" s="43">
        <v>5</v>
      </c>
      <c r="K48" s="43">
        <v>3.96</v>
      </c>
      <c r="L48" s="43">
        <v>1.04</v>
      </c>
      <c r="M48" s="44" t="s">
        <v>108</v>
      </c>
      <c r="N48" s="44" t="s">
        <v>108</v>
      </c>
      <c r="O48" s="45">
        <v>5</v>
      </c>
    </row>
    <row r="49" spans="1:16" x14ac:dyDescent="0.25">
      <c r="A49" s="40">
        <f>[2]ПН!A49</f>
        <v>560077</v>
      </c>
      <c r="B49" s="41" t="str">
        <f>[2]ПН!B49</f>
        <v>СЕВЕРНАЯ РБ</v>
      </c>
      <c r="C49" s="42">
        <v>8600</v>
      </c>
      <c r="D49" s="42">
        <v>11641</v>
      </c>
      <c r="E49" s="42">
        <v>31334</v>
      </c>
      <c r="F49" s="42">
        <v>17900</v>
      </c>
      <c r="G49" s="43">
        <v>0.27400000000000002</v>
      </c>
      <c r="H49" s="43">
        <v>0.65</v>
      </c>
      <c r="I49" s="43">
        <v>5</v>
      </c>
      <c r="J49" s="43">
        <v>5</v>
      </c>
      <c r="K49" s="43">
        <v>4.18</v>
      </c>
      <c r="L49" s="43">
        <v>0.82</v>
      </c>
      <c r="M49" s="44" t="s">
        <v>108</v>
      </c>
      <c r="N49" s="44" t="s">
        <v>108</v>
      </c>
      <c r="O49" s="45">
        <v>5</v>
      </c>
      <c r="P49" s="38"/>
    </row>
    <row r="50" spans="1:16" x14ac:dyDescent="0.25">
      <c r="A50" s="40">
        <f>[2]ПН!A50</f>
        <v>560078</v>
      </c>
      <c r="B50" s="41" t="str">
        <f>[2]ПН!B50</f>
        <v>СОЛЬ-ИЛЕЦКАЯ ГБ</v>
      </c>
      <c r="C50" s="42">
        <v>17495</v>
      </c>
      <c r="D50" s="42">
        <v>41510</v>
      </c>
      <c r="E50" s="42">
        <v>73555</v>
      </c>
      <c r="F50" s="42">
        <v>69437</v>
      </c>
      <c r="G50" s="43">
        <v>0.23799999999999999</v>
      </c>
      <c r="H50" s="43">
        <v>0.59799999999999998</v>
      </c>
      <c r="I50" s="43">
        <v>4.0431999999999997</v>
      </c>
      <c r="J50" s="43">
        <v>5</v>
      </c>
      <c r="K50" s="43">
        <v>3.0081000000000002</v>
      </c>
      <c r="L50" s="43">
        <v>1.28</v>
      </c>
      <c r="M50" s="44" t="s">
        <v>108</v>
      </c>
      <c r="N50" s="44" t="s">
        <v>108</v>
      </c>
      <c r="O50" s="45">
        <v>4.2881</v>
      </c>
    </row>
    <row r="51" spans="1:16" x14ac:dyDescent="0.25">
      <c r="A51" s="40">
        <f>[2]ПН!A51</f>
        <v>560079</v>
      </c>
      <c r="B51" s="41" t="str">
        <f>[2]ПН!B51</f>
        <v>СОРОЧИНСКАЯ ГБ</v>
      </c>
      <c r="C51" s="42">
        <v>66227</v>
      </c>
      <c r="D51" s="42">
        <v>54661</v>
      </c>
      <c r="E51" s="42">
        <v>200164</v>
      </c>
      <c r="F51" s="42">
        <v>101490</v>
      </c>
      <c r="G51" s="43">
        <v>0.33100000000000002</v>
      </c>
      <c r="H51" s="43">
        <v>0.53900000000000003</v>
      </c>
      <c r="I51" s="43">
        <v>5</v>
      </c>
      <c r="J51" s="43">
        <v>5</v>
      </c>
      <c r="K51" s="43">
        <v>3.88</v>
      </c>
      <c r="L51" s="43">
        <v>1.1200000000000001</v>
      </c>
      <c r="M51" s="44" t="s">
        <v>108</v>
      </c>
      <c r="N51" s="44" t="s">
        <v>108</v>
      </c>
      <c r="O51" s="45">
        <v>5</v>
      </c>
      <c r="P51" s="38"/>
    </row>
    <row r="52" spans="1:16" x14ac:dyDescent="0.25">
      <c r="A52" s="40">
        <f>[2]ПН!A52</f>
        <v>560080</v>
      </c>
      <c r="B52" s="41" t="str">
        <f>[2]ПН!B52</f>
        <v>ТАШЛИНСКАЯ РБ</v>
      </c>
      <c r="C52" s="42">
        <v>9157</v>
      </c>
      <c r="D52" s="42">
        <v>18545</v>
      </c>
      <c r="E52" s="42">
        <v>34584</v>
      </c>
      <c r="F52" s="42">
        <v>38624</v>
      </c>
      <c r="G52" s="43">
        <v>0.26500000000000001</v>
      </c>
      <c r="H52" s="43">
        <v>0.48</v>
      </c>
      <c r="I52" s="43">
        <v>4.8765000000000001</v>
      </c>
      <c r="J52" s="43">
        <v>5</v>
      </c>
      <c r="K52" s="43">
        <v>3.7597999999999998</v>
      </c>
      <c r="L52" s="43">
        <v>1.145</v>
      </c>
      <c r="M52" s="44" t="s">
        <v>108</v>
      </c>
      <c r="N52" s="44" t="s">
        <v>108</v>
      </c>
      <c r="O52" s="45">
        <v>4.9047999999999998</v>
      </c>
    </row>
    <row r="53" spans="1:16" x14ac:dyDescent="0.25">
      <c r="A53" s="40">
        <f>[2]ПН!A53</f>
        <v>560081</v>
      </c>
      <c r="B53" s="41" t="str">
        <f>[2]ПН!B53</f>
        <v>ТОЦКАЯ РБ</v>
      </c>
      <c r="C53" s="42">
        <v>18077</v>
      </c>
      <c r="D53" s="42">
        <v>29814</v>
      </c>
      <c r="E53" s="42">
        <v>52428</v>
      </c>
      <c r="F53" s="42">
        <v>53620</v>
      </c>
      <c r="G53" s="43">
        <v>0.34499999999999997</v>
      </c>
      <c r="H53" s="43">
        <v>0.55600000000000005</v>
      </c>
      <c r="I53" s="43">
        <v>5</v>
      </c>
      <c r="J53" s="43">
        <v>5</v>
      </c>
      <c r="K53" s="43">
        <v>3.7250000000000001</v>
      </c>
      <c r="L53" s="43">
        <v>1.2749999999999999</v>
      </c>
      <c r="M53" s="44" t="s">
        <v>108</v>
      </c>
      <c r="N53" s="44" t="s">
        <v>108</v>
      </c>
      <c r="O53" s="45">
        <v>5</v>
      </c>
      <c r="P53" s="38"/>
    </row>
    <row r="54" spans="1:16" x14ac:dyDescent="0.25">
      <c r="A54" s="40">
        <f>[2]ПН!A54</f>
        <v>560082</v>
      </c>
      <c r="B54" s="41" t="str">
        <f>[2]ПН!B54</f>
        <v>ТЮЛЬГАНСКАЯ РБ</v>
      </c>
      <c r="C54" s="42">
        <v>20977</v>
      </c>
      <c r="D54" s="42">
        <v>18802</v>
      </c>
      <c r="E54" s="42">
        <v>49607</v>
      </c>
      <c r="F54" s="42">
        <v>31512</v>
      </c>
      <c r="G54" s="43">
        <v>0.42299999999999999</v>
      </c>
      <c r="H54" s="43">
        <v>0.59699999999999998</v>
      </c>
      <c r="I54" s="43">
        <v>5</v>
      </c>
      <c r="J54" s="43">
        <v>5</v>
      </c>
      <c r="K54" s="43">
        <v>3.9950000000000001</v>
      </c>
      <c r="L54" s="43">
        <v>1.0049999999999999</v>
      </c>
      <c r="M54" s="44" t="s">
        <v>108</v>
      </c>
      <c r="N54" s="44" t="s">
        <v>108</v>
      </c>
      <c r="O54" s="45">
        <v>5</v>
      </c>
    </row>
    <row r="55" spans="1:16" x14ac:dyDescent="0.25">
      <c r="A55" s="40">
        <f>[2]ПН!A55</f>
        <v>560083</v>
      </c>
      <c r="B55" s="41" t="str">
        <f>[2]ПН!B55</f>
        <v>ШАРЛЫКСКАЯ РБ</v>
      </c>
      <c r="C55" s="42">
        <v>10435</v>
      </c>
      <c r="D55" s="42">
        <v>18498</v>
      </c>
      <c r="E55" s="42">
        <v>39819</v>
      </c>
      <c r="F55" s="42">
        <v>31715</v>
      </c>
      <c r="G55" s="43">
        <v>0.26200000000000001</v>
      </c>
      <c r="H55" s="43">
        <v>0.58299999999999996</v>
      </c>
      <c r="I55" s="43">
        <v>4.7839999999999998</v>
      </c>
      <c r="J55" s="43">
        <v>5</v>
      </c>
      <c r="K55" s="43">
        <v>3.875</v>
      </c>
      <c r="L55" s="43">
        <v>0.95</v>
      </c>
      <c r="M55" s="44" t="s">
        <v>108</v>
      </c>
      <c r="N55" s="44" t="s">
        <v>108</v>
      </c>
      <c r="O55" s="45">
        <v>4.8250000000000002</v>
      </c>
      <c r="P55" s="38"/>
    </row>
    <row r="56" spans="1:16" x14ac:dyDescent="0.25">
      <c r="A56" s="40">
        <f>[2]ПН!A56</f>
        <v>560084</v>
      </c>
      <c r="B56" s="41" t="str">
        <f>[2]ПН!B56</f>
        <v>ЯСНЕНСКАЯ ГБ</v>
      </c>
      <c r="C56" s="42">
        <v>9841</v>
      </c>
      <c r="D56" s="42">
        <v>17768</v>
      </c>
      <c r="E56" s="42">
        <v>44548</v>
      </c>
      <c r="F56" s="42">
        <v>39003</v>
      </c>
      <c r="G56" s="43">
        <v>0.221</v>
      </c>
      <c r="H56" s="43">
        <v>0.45600000000000002</v>
      </c>
      <c r="I56" s="43">
        <v>3.5185</v>
      </c>
      <c r="J56" s="43">
        <v>5</v>
      </c>
      <c r="K56" s="43">
        <v>2.6705999999999999</v>
      </c>
      <c r="L56" s="43">
        <v>1.2050000000000001</v>
      </c>
      <c r="M56" s="44" t="s">
        <v>108</v>
      </c>
      <c r="N56" s="44" t="s">
        <v>108</v>
      </c>
      <c r="O56" s="45">
        <v>3.8755999999999999</v>
      </c>
    </row>
    <row r="57" spans="1:16" ht="30" x14ac:dyDescent="0.25">
      <c r="A57" s="40">
        <f>[2]ПН!A57</f>
        <v>560085</v>
      </c>
      <c r="B57" s="41" t="str">
        <f>[2]ПН!B57</f>
        <v>СТУДЕНЧЕСКАЯ ПОЛИКЛИНИКА ОГУ</v>
      </c>
      <c r="C57" s="42">
        <v>6899</v>
      </c>
      <c r="D57" s="42">
        <v>419</v>
      </c>
      <c r="E57" s="42">
        <v>22239</v>
      </c>
      <c r="F57" s="42">
        <v>1145</v>
      </c>
      <c r="G57" s="43">
        <v>0.31</v>
      </c>
      <c r="H57" s="43">
        <v>0.36599999999999999</v>
      </c>
      <c r="I57" s="43">
        <v>5</v>
      </c>
      <c r="J57" s="43">
        <v>4.4169</v>
      </c>
      <c r="K57" s="43">
        <v>4.7300000000000004</v>
      </c>
      <c r="L57" s="43">
        <v>0.23849999999999999</v>
      </c>
      <c r="M57" s="44" t="s">
        <v>108</v>
      </c>
      <c r="N57" s="44" t="s">
        <v>108</v>
      </c>
      <c r="O57" s="45">
        <v>4.9684999999999997</v>
      </c>
      <c r="P57" s="38"/>
    </row>
    <row r="58" spans="1:16" x14ac:dyDescent="0.25">
      <c r="A58" s="40">
        <f>[2]ПН!A58</f>
        <v>560086</v>
      </c>
      <c r="B58" s="41" t="str">
        <f>[2]ПН!B58</f>
        <v>ОРЕНБУРГ ОКБ НА СТ. ОРЕНБУРГ</v>
      </c>
      <c r="C58" s="42">
        <v>14513</v>
      </c>
      <c r="D58" s="42">
        <v>2199</v>
      </c>
      <c r="E58" s="42">
        <v>51456</v>
      </c>
      <c r="F58" s="42">
        <v>4235</v>
      </c>
      <c r="G58" s="43">
        <v>0.28199999999999997</v>
      </c>
      <c r="H58" s="43">
        <v>0.51900000000000002</v>
      </c>
      <c r="I58" s="43">
        <v>5</v>
      </c>
      <c r="J58" s="43">
        <v>5</v>
      </c>
      <c r="K58" s="43">
        <v>4.8499999999999996</v>
      </c>
      <c r="L58" s="43">
        <v>0.15</v>
      </c>
      <c r="M58" s="44" t="s">
        <v>108</v>
      </c>
      <c r="N58" s="44" t="s">
        <v>108</v>
      </c>
      <c r="O58" s="45">
        <v>5</v>
      </c>
    </row>
    <row r="59" spans="1:16" x14ac:dyDescent="0.25">
      <c r="A59" s="40">
        <f>[2]ПН!A59</f>
        <v>560087</v>
      </c>
      <c r="B59" s="41" t="str">
        <f>[2]ПН!B59</f>
        <v>ОРСКАЯ УБ НА СТ. ОРСК</v>
      </c>
      <c r="C59" s="42">
        <v>13488</v>
      </c>
      <c r="D59" s="42">
        <v>0</v>
      </c>
      <c r="E59" s="42">
        <v>75209</v>
      </c>
      <c r="F59" s="42">
        <v>0</v>
      </c>
      <c r="G59" s="43">
        <v>0.17899999999999999</v>
      </c>
      <c r="H59" s="43">
        <v>0</v>
      </c>
      <c r="I59" s="43">
        <v>2.2222</v>
      </c>
      <c r="J59" s="43">
        <v>0</v>
      </c>
      <c r="K59" s="43">
        <v>2.2222</v>
      </c>
      <c r="L59" s="43">
        <v>0</v>
      </c>
      <c r="M59" s="44" t="s">
        <v>108</v>
      </c>
      <c r="N59" s="44" t="s">
        <v>108</v>
      </c>
      <c r="O59" s="45">
        <v>2.2222</v>
      </c>
      <c r="P59" s="38"/>
    </row>
    <row r="60" spans="1:16" ht="30" x14ac:dyDescent="0.25">
      <c r="A60" s="40">
        <f>[2]ПН!A60</f>
        <v>560088</v>
      </c>
      <c r="B60" s="41" t="str">
        <f>[2]ПН!B60</f>
        <v>БУЗУЛУКСКАЯ УЗЛ.  Б-ЦА НА СТ.  БУЗУЛУК</v>
      </c>
      <c r="C60" s="42">
        <v>4410</v>
      </c>
      <c r="D60" s="42">
        <v>0</v>
      </c>
      <c r="E60" s="42">
        <v>15536</v>
      </c>
      <c r="F60" s="42">
        <v>2</v>
      </c>
      <c r="G60" s="43">
        <v>0.28399999999999997</v>
      </c>
      <c r="H60" s="43">
        <v>0</v>
      </c>
      <c r="I60" s="43">
        <v>5</v>
      </c>
      <c r="J60" s="43">
        <v>0</v>
      </c>
      <c r="K60" s="43">
        <v>5</v>
      </c>
      <c r="L60" s="43">
        <v>0</v>
      </c>
      <c r="M60" s="44" t="s">
        <v>108</v>
      </c>
      <c r="N60" s="44" t="s">
        <v>108</v>
      </c>
      <c r="O60" s="45">
        <v>5</v>
      </c>
    </row>
    <row r="61" spans="1:16" ht="30" x14ac:dyDescent="0.25">
      <c r="A61" s="40">
        <f>[2]ПН!A61</f>
        <v>560089</v>
      </c>
      <c r="B61" s="41" t="str">
        <f>[2]ПН!B61</f>
        <v>АБДУЛИНСКАЯ УЗЛ. ПОЛ-КА НА СТ. АБДУЛИНО</v>
      </c>
      <c r="C61" s="42">
        <v>3253</v>
      </c>
      <c r="D61" s="42">
        <v>0</v>
      </c>
      <c r="E61" s="42">
        <v>15019</v>
      </c>
      <c r="F61" s="42">
        <v>0</v>
      </c>
      <c r="G61" s="43">
        <v>0.217</v>
      </c>
      <c r="H61" s="43">
        <v>0</v>
      </c>
      <c r="I61" s="43">
        <v>3.3950999999999998</v>
      </c>
      <c r="J61" s="43">
        <v>0</v>
      </c>
      <c r="K61" s="43">
        <v>3.3950999999999998</v>
      </c>
      <c r="L61" s="43">
        <v>0</v>
      </c>
      <c r="M61" s="44" t="s">
        <v>108</v>
      </c>
      <c r="N61" s="44" t="s">
        <v>108</v>
      </c>
      <c r="O61" s="45">
        <v>3.3950999999999998</v>
      </c>
      <c r="P61" s="38"/>
    </row>
    <row r="62" spans="1:16" ht="30" x14ac:dyDescent="0.25">
      <c r="A62" s="40">
        <f>[2]ПН!A62</f>
        <v>560096</v>
      </c>
      <c r="B62" s="41" t="str">
        <f>[2]ПН!B62</f>
        <v>ОРЕНБУРГ ФИЛИАЛ № 3 ФГБУ "426 ВГ" МО РФ</v>
      </c>
      <c r="C62" s="42">
        <v>71</v>
      </c>
      <c r="D62" s="42">
        <v>0</v>
      </c>
      <c r="E62" s="42">
        <v>318</v>
      </c>
      <c r="F62" s="42">
        <v>7</v>
      </c>
      <c r="G62" s="43">
        <v>0.223</v>
      </c>
      <c r="H62" s="43">
        <v>0</v>
      </c>
      <c r="I62" s="43">
        <v>3.5802</v>
      </c>
      <c r="J62" s="43">
        <v>0</v>
      </c>
      <c r="K62" s="43">
        <v>3.5731000000000002</v>
      </c>
      <c r="L62" s="43">
        <v>0</v>
      </c>
      <c r="M62" s="44" t="s">
        <v>108</v>
      </c>
      <c r="N62" s="44" t="s">
        <v>108</v>
      </c>
      <c r="O62" s="45">
        <v>3.5731000000000002</v>
      </c>
    </row>
    <row r="63" spans="1:16" x14ac:dyDescent="0.25">
      <c r="A63" s="40">
        <f>[2]ПН!A63</f>
        <v>560098</v>
      </c>
      <c r="B63" s="41" t="str">
        <f>[2]ПН!B63</f>
        <v xml:space="preserve">ФКУЗ МСЧ-56 ФСИН РОССИИ </v>
      </c>
      <c r="C63" s="42">
        <v>2308</v>
      </c>
      <c r="D63" s="42">
        <v>0</v>
      </c>
      <c r="E63" s="42">
        <v>6495</v>
      </c>
      <c r="F63" s="42">
        <v>0</v>
      </c>
      <c r="G63" s="43">
        <v>0.35499999999999998</v>
      </c>
      <c r="H63" s="43">
        <v>0</v>
      </c>
      <c r="I63" s="43">
        <v>5</v>
      </c>
      <c r="J63" s="43">
        <v>0</v>
      </c>
      <c r="K63" s="43">
        <v>5</v>
      </c>
      <c r="L63" s="43">
        <v>0</v>
      </c>
      <c r="M63" s="44" t="s">
        <v>108</v>
      </c>
      <c r="N63" s="44" t="s">
        <v>108</v>
      </c>
      <c r="O63" s="45">
        <v>5</v>
      </c>
      <c r="P63" s="38"/>
    </row>
    <row r="64" spans="1:16" ht="30" x14ac:dyDescent="0.25">
      <c r="A64" s="40">
        <f>[2]ПН!A64</f>
        <v>560099</v>
      </c>
      <c r="B64" s="41" t="str">
        <f>[2]ПН!B64</f>
        <v>МСЧ МВД ПО ОРЕНБУРГСКОЙ ОБЛАСТИ</v>
      </c>
      <c r="C64" s="42">
        <v>269</v>
      </c>
      <c r="D64" s="42">
        <v>48</v>
      </c>
      <c r="E64" s="42">
        <v>1561</v>
      </c>
      <c r="F64" s="42">
        <v>142</v>
      </c>
      <c r="G64" s="43">
        <v>0.17199999999999999</v>
      </c>
      <c r="H64" s="43">
        <v>0.33800000000000002</v>
      </c>
      <c r="I64" s="43">
        <v>2.0062000000000002</v>
      </c>
      <c r="J64" s="43">
        <v>4.0694999999999997</v>
      </c>
      <c r="K64" s="43">
        <v>1.952</v>
      </c>
      <c r="L64" s="43">
        <v>0.1099</v>
      </c>
      <c r="M64" s="44" t="s">
        <v>108</v>
      </c>
      <c r="N64" s="44" t="s">
        <v>108</v>
      </c>
      <c r="O64" s="45">
        <v>2.0619000000000001</v>
      </c>
    </row>
    <row r="65" spans="1:16" x14ac:dyDescent="0.25">
      <c r="A65" s="40">
        <f>[2]ПН!A65</f>
        <v>560205</v>
      </c>
      <c r="B65" s="41" t="str">
        <f>[2]ПН!B65</f>
        <v>КДЦ ООО</v>
      </c>
      <c r="C65" s="42">
        <v>6</v>
      </c>
      <c r="D65" s="42">
        <v>2</v>
      </c>
      <c r="E65" s="42">
        <v>56</v>
      </c>
      <c r="F65" s="42">
        <v>208</v>
      </c>
      <c r="G65" s="43">
        <v>0.107</v>
      </c>
      <c r="H65" s="43">
        <v>0.01</v>
      </c>
      <c r="I65" s="43">
        <v>0</v>
      </c>
      <c r="J65" s="43">
        <v>0</v>
      </c>
      <c r="K65" s="43">
        <v>0</v>
      </c>
      <c r="L65" s="43">
        <v>0</v>
      </c>
      <c r="M65" s="44" t="s">
        <v>108</v>
      </c>
      <c r="N65" s="44" t="s">
        <v>108</v>
      </c>
      <c r="O65" s="45">
        <v>0</v>
      </c>
      <c r="P65" s="38"/>
    </row>
    <row r="66" spans="1:16" ht="45" x14ac:dyDescent="0.25">
      <c r="A66" s="40">
        <f>[2]ПН!A66</f>
        <v>560206</v>
      </c>
      <c r="B66" s="41" t="str">
        <f>[2]ПН!B66</f>
        <v>НОВОТРОИЦК БОЛЬНИЦА СКОРОЙ МЕДИЦИНСКОЙ ПОМОЩИ</v>
      </c>
      <c r="C66" s="42">
        <v>50050</v>
      </c>
      <c r="D66" s="42">
        <v>13</v>
      </c>
      <c r="E66" s="42">
        <v>232169</v>
      </c>
      <c r="F66" s="42">
        <v>60</v>
      </c>
      <c r="G66" s="43">
        <v>0.216</v>
      </c>
      <c r="H66" s="43">
        <v>0.217</v>
      </c>
      <c r="I66" s="43">
        <v>3.3641999999999999</v>
      </c>
      <c r="J66" s="43">
        <v>2.5682</v>
      </c>
      <c r="K66" s="43">
        <v>3.3641999999999999</v>
      </c>
      <c r="L66" s="43">
        <v>0</v>
      </c>
      <c r="M66" s="44" t="s">
        <v>108</v>
      </c>
      <c r="N66" s="44" t="s">
        <v>108</v>
      </c>
      <c r="O66" s="45">
        <v>3.3641999999999999</v>
      </c>
    </row>
    <row r="67" spans="1:16" ht="45" x14ac:dyDescent="0.25">
      <c r="A67" s="40">
        <f>[2]ПН!A67</f>
        <v>560214</v>
      </c>
      <c r="B67" s="41" t="str">
        <f>[2]ПН!B67</f>
        <v>БУЗУЛУКСКАЯ БОЛЬНИЦА СКОРОЙ МЕДИЦИНСКОЙ ПОМОЩИ</v>
      </c>
      <c r="C67" s="42">
        <v>61496</v>
      </c>
      <c r="D67" s="42">
        <v>94893</v>
      </c>
      <c r="E67" s="42">
        <v>273686</v>
      </c>
      <c r="F67" s="42">
        <v>223219</v>
      </c>
      <c r="G67" s="43">
        <v>0.22500000000000001</v>
      </c>
      <c r="H67" s="43">
        <v>0.42499999999999999</v>
      </c>
      <c r="I67" s="43">
        <v>3.6419999999999999</v>
      </c>
      <c r="J67" s="43">
        <v>5</v>
      </c>
      <c r="K67" s="43">
        <v>2.7532999999999999</v>
      </c>
      <c r="L67" s="43">
        <v>1.22</v>
      </c>
      <c r="M67" s="44" t="s">
        <v>108</v>
      </c>
      <c r="N67" s="44" t="s">
        <v>108</v>
      </c>
      <c r="O67" s="45">
        <v>3.9733000000000001</v>
      </c>
    </row>
    <row r="68" spans="1:16" x14ac:dyDescent="0.25">
      <c r="A68" s="46"/>
      <c r="B68" s="47" t="s">
        <v>18</v>
      </c>
      <c r="C68" s="48">
        <v>1636777</v>
      </c>
      <c r="D68" s="48">
        <v>2132116</v>
      </c>
      <c r="E68" s="48">
        <v>4893270</v>
      </c>
      <c r="F68" s="48">
        <v>3857678</v>
      </c>
      <c r="G68" s="49">
        <v>0.33450000000000002</v>
      </c>
      <c r="H68" s="49">
        <v>0.55269999999999997</v>
      </c>
      <c r="I68" s="49">
        <v>4.5856000000000003</v>
      </c>
      <c r="J68" s="49">
        <v>4.1155999999999997</v>
      </c>
      <c r="K68" s="50">
        <v>3.6497000000000002</v>
      </c>
      <c r="L68" s="50">
        <v>0.99860000000000004</v>
      </c>
      <c r="M68" s="51"/>
      <c r="N68" s="51"/>
      <c r="O68" s="52">
        <v>4.6482999999999999</v>
      </c>
    </row>
  </sheetData>
  <mergeCells count="24">
    <mergeCell ref="A4:A6"/>
    <mergeCell ref="B4:B6"/>
    <mergeCell ref="G4:H4"/>
    <mergeCell ref="I4:J4"/>
    <mergeCell ref="K4:L4"/>
    <mergeCell ref="C4:D4"/>
    <mergeCell ref="E4:F4"/>
    <mergeCell ref="F5:F6"/>
    <mergeCell ref="O5:O6"/>
    <mergeCell ref="L1:O1"/>
    <mergeCell ref="M4:N4"/>
    <mergeCell ref="G5:G6"/>
    <mergeCell ref="L5:L6"/>
    <mergeCell ref="M5:M6"/>
    <mergeCell ref="N5:N6"/>
    <mergeCell ref="H5:H6"/>
    <mergeCell ref="I5:I6"/>
    <mergeCell ref="J5:J6"/>
    <mergeCell ref="K5:K6"/>
    <mergeCell ref="A2:O2"/>
    <mergeCell ref="A3:H3"/>
    <mergeCell ref="C5:C6"/>
    <mergeCell ref="D5:D6"/>
    <mergeCell ref="E5:E6"/>
  </mergeCells>
  <pageMargins left="0.7" right="0.7" top="0.75" bottom="0.75" header="0.3" footer="0.3"/>
  <pageSetup paperSize="9" scale="72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12" zoomScaleNormal="71" zoomScaleSheetLayoutView="112" workbookViewId="0">
      <pane xSplit="2" ySplit="6" topLeftCell="C49" activePane="bottomRight" state="frozen"/>
      <selection pane="topRight" activeCell="C1" sqref="C1"/>
      <selection pane="bottomLeft" activeCell="A7" sqref="A7"/>
      <selection pane="bottomRight" activeCell="P57" sqref="P57"/>
    </sheetView>
  </sheetViews>
  <sheetFormatPr defaultRowHeight="15" x14ac:dyDescent="0.25"/>
  <cols>
    <col min="1" max="1" width="7.85546875" style="32" customWidth="1"/>
    <col min="2" max="2" width="30.7109375" style="33" customWidth="1"/>
    <col min="3" max="4" width="13.28515625" style="34" customWidth="1"/>
    <col min="5" max="5" width="12.140625" style="34" customWidth="1"/>
    <col min="6" max="6" width="11.28515625" style="37" customWidth="1"/>
    <col min="7" max="7" width="10.7109375" style="37" customWidth="1"/>
    <col min="8" max="8" width="10.5703125" style="36" customWidth="1"/>
    <col min="9" max="9" width="11.42578125" style="36" customWidth="1"/>
    <col min="10" max="10" width="10.85546875" style="37" bestFit="1" customWidth="1"/>
    <col min="11" max="11" width="10.28515625" style="38" customWidth="1"/>
    <col min="12" max="12" width="9.140625" style="38"/>
    <col min="13" max="13" width="12.140625" style="53" customWidth="1"/>
    <col min="14" max="14" width="9.140625" style="53"/>
    <col min="15" max="15" width="12.85546875" customWidth="1"/>
  </cols>
  <sheetData>
    <row r="1" spans="1:16" ht="53.25" customHeight="1" x14ac:dyDescent="0.25">
      <c r="F1" s="35"/>
      <c r="G1" s="35"/>
      <c r="L1" s="336" t="s">
        <v>295</v>
      </c>
      <c r="M1" s="336"/>
      <c r="N1" s="336"/>
      <c r="O1" s="336"/>
    </row>
    <row r="2" spans="1:16" ht="27" customHeight="1" x14ac:dyDescent="0.25">
      <c r="A2" s="328" t="s">
        <v>95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</row>
    <row r="3" spans="1:16" s="39" customFormat="1" ht="42.75" customHeight="1" x14ac:dyDescent="0.25">
      <c r="A3" s="368" t="s">
        <v>137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</row>
    <row r="4" spans="1:16" s="216" customFormat="1" ht="60" customHeight="1" x14ac:dyDescent="0.2">
      <c r="A4" s="338" t="s">
        <v>96</v>
      </c>
      <c r="B4" s="338" t="s">
        <v>97</v>
      </c>
      <c r="C4" s="346" t="s">
        <v>98</v>
      </c>
      <c r="D4" s="347"/>
      <c r="E4" s="348" t="s">
        <v>99</v>
      </c>
      <c r="F4" s="349"/>
      <c r="G4" s="350" t="s">
        <v>100</v>
      </c>
      <c r="H4" s="351"/>
      <c r="I4" s="352" t="s">
        <v>101</v>
      </c>
      <c r="J4" s="353"/>
      <c r="K4" s="369" t="s">
        <v>102</v>
      </c>
      <c r="L4" s="370"/>
      <c r="M4" s="358" t="s">
        <v>103</v>
      </c>
      <c r="N4" s="359"/>
      <c r="O4" s="224" t="s">
        <v>104</v>
      </c>
    </row>
    <row r="5" spans="1:16" s="216" customFormat="1" ht="12.6" customHeight="1" x14ac:dyDescent="0.2">
      <c r="A5" s="345"/>
      <c r="B5" s="345"/>
      <c r="C5" s="342" t="s">
        <v>105</v>
      </c>
      <c r="D5" s="354" t="s">
        <v>106</v>
      </c>
      <c r="E5" s="342" t="s">
        <v>105</v>
      </c>
      <c r="F5" s="354" t="s">
        <v>106</v>
      </c>
      <c r="G5" s="360" t="s">
        <v>105</v>
      </c>
      <c r="H5" s="362" t="s">
        <v>106</v>
      </c>
      <c r="I5" s="360" t="s">
        <v>105</v>
      </c>
      <c r="J5" s="362" t="s">
        <v>106</v>
      </c>
      <c r="K5" s="360" t="s">
        <v>105</v>
      </c>
      <c r="L5" s="362" t="s">
        <v>106</v>
      </c>
      <c r="M5" s="364" t="s">
        <v>105</v>
      </c>
      <c r="N5" s="366" t="s">
        <v>106</v>
      </c>
      <c r="O5" s="342" t="s">
        <v>107</v>
      </c>
    </row>
    <row r="6" spans="1:16" s="216" customFormat="1" ht="11.25" x14ac:dyDescent="0.2">
      <c r="A6" s="339"/>
      <c r="B6" s="339"/>
      <c r="C6" s="343"/>
      <c r="D6" s="355"/>
      <c r="E6" s="343"/>
      <c r="F6" s="355"/>
      <c r="G6" s="361"/>
      <c r="H6" s="363"/>
      <c r="I6" s="361"/>
      <c r="J6" s="363"/>
      <c r="K6" s="361"/>
      <c r="L6" s="363"/>
      <c r="M6" s="365"/>
      <c r="N6" s="367"/>
      <c r="O6" s="343"/>
    </row>
    <row r="7" spans="1:16" x14ac:dyDescent="0.25">
      <c r="A7" s="40">
        <f>[2]ПН!A7</f>
        <v>560002</v>
      </c>
      <c r="B7" s="41" t="str">
        <f>[2]ПН!B7</f>
        <v>ОРЕНБУРГ ОБЛАСТНАЯ КБ  № 2</v>
      </c>
      <c r="C7" s="42">
        <v>82390</v>
      </c>
      <c r="D7" s="42">
        <v>0</v>
      </c>
      <c r="E7" s="42">
        <v>17769</v>
      </c>
      <c r="F7" s="42">
        <v>0</v>
      </c>
      <c r="G7" s="43">
        <v>4.6369999999999996</v>
      </c>
      <c r="H7" s="43">
        <v>0</v>
      </c>
      <c r="I7" s="43">
        <v>5</v>
      </c>
      <c r="J7" s="43">
        <v>0</v>
      </c>
      <c r="K7" s="43">
        <v>5</v>
      </c>
      <c r="L7" s="43">
        <v>0</v>
      </c>
      <c r="M7" s="44" t="s">
        <v>108</v>
      </c>
      <c r="N7" s="44" t="s">
        <v>108</v>
      </c>
      <c r="O7" s="45">
        <v>5</v>
      </c>
      <c r="P7" s="38"/>
    </row>
    <row r="8" spans="1:16" ht="30" x14ac:dyDescent="0.25">
      <c r="A8" s="40">
        <f>[2]ПН!A8</f>
        <v>560014</v>
      </c>
      <c r="B8" s="41" t="str">
        <f>[2]ПН!B8</f>
        <v>ОРЕНБУРГ ФГБОУ ВО ОРГМУ МИНЗДРАВА</v>
      </c>
      <c r="C8" s="42">
        <v>26304</v>
      </c>
      <c r="D8" s="42">
        <v>336</v>
      </c>
      <c r="E8" s="42">
        <v>5355</v>
      </c>
      <c r="F8" s="42">
        <v>207</v>
      </c>
      <c r="G8" s="43">
        <v>4.9119999999999999</v>
      </c>
      <c r="H8" s="43">
        <v>1.623</v>
      </c>
      <c r="I8" s="43">
        <v>5</v>
      </c>
      <c r="J8" s="43">
        <v>0.3498</v>
      </c>
      <c r="K8" s="43">
        <v>4.8150000000000004</v>
      </c>
      <c r="L8" s="43">
        <v>1.29E-2</v>
      </c>
      <c r="M8" s="44" t="s">
        <v>108</v>
      </c>
      <c r="N8" s="44" t="s">
        <v>108</v>
      </c>
      <c r="O8" s="45">
        <v>4.8278999999999996</v>
      </c>
    </row>
    <row r="9" spans="1:16" x14ac:dyDescent="0.25">
      <c r="A9" s="40">
        <f>[2]ПН!A9</f>
        <v>560017</v>
      </c>
      <c r="B9" s="41" t="str">
        <f>[2]ПН!B9</f>
        <v>ОРЕНБУРГ ГБУЗ ГКБ №1</v>
      </c>
      <c r="C9" s="42">
        <v>401934</v>
      </c>
      <c r="D9" s="42">
        <v>1</v>
      </c>
      <c r="E9" s="42">
        <v>79800</v>
      </c>
      <c r="F9" s="42">
        <v>1</v>
      </c>
      <c r="G9" s="43">
        <v>5.0369999999999999</v>
      </c>
      <c r="H9" s="43">
        <v>1</v>
      </c>
      <c r="I9" s="43">
        <v>5</v>
      </c>
      <c r="J9" s="43">
        <v>0</v>
      </c>
      <c r="K9" s="43">
        <v>5</v>
      </c>
      <c r="L9" s="43">
        <v>0</v>
      </c>
      <c r="M9" s="44" t="s">
        <v>108</v>
      </c>
      <c r="N9" s="44" t="s">
        <v>108</v>
      </c>
      <c r="O9" s="45">
        <v>5</v>
      </c>
      <c r="P9" s="38"/>
    </row>
    <row r="10" spans="1:16" x14ac:dyDescent="0.25">
      <c r="A10" s="40">
        <f>[2]ПН!A10</f>
        <v>560019</v>
      </c>
      <c r="B10" s="41" t="str">
        <f>[2]ПН!B10</f>
        <v>ОРЕНБУРГ ГАУЗ ГКБ  №3</v>
      </c>
      <c r="C10" s="42">
        <v>367445</v>
      </c>
      <c r="D10" s="42">
        <v>45702</v>
      </c>
      <c r="E10" s="42">
        <v>88442</v>
      </c>
      <c r="F10" s="42">
        <v>3953</v>
      </c>
      <c r="G10" s="43">
        <v>4.1550000000000002</v>
      </c>
      <c r="H10" s="43">
        <v>11.561</v>
      </c>
      <c r="I10" s="43">
        <v>4.3685</v>
      </c>
      <c r="J10" s="43">
        <v>5</v>
      </c>
      <c r="K10" s="43">
        <v>4.1806000000000001</v>
      </c>
      <c r="L10" s="43">
        <v>0.215</v>
      </c>
      <c r="M10" s="44" t="s">
        <v>108</v>
      </c>
      <c r="N10" s="44" t="s">
        <v>108</v>
      </c>
      <c r="O10" s="45">
        <v>4.3956</v>
      </c>
    </row>
    <row r="11" spans="1:16" x14ac:dyDescent="0.25">
      <c r="A11" s="40">
        <f>[2]ПН!A11</f>
        <v>560021</v>
      </c>
      <c r="B11" s="41" t="str">
        <f>[2]ПН!B11</f>
        <v>ОРЕНБУРГ ГБУЗ ГКБ № 5</v>
      </c>
      <c r="C11" s="42">
        <v>290875</v>
      </c>
      <c r="D11" s="42">
        <v>486760</v>
      </c>
      <c r="E11" s="42">
        <v>56366</v>
      </c>
      <c r="F11" s="42">
        <v>39645</v>
      </c>
      <c r="G11" s="43">
        <v>5.16</v>
      </c>
      <c r="H11" s="43">
        <v>12.278</v>
      </c>
      <c r="I11" s="43">
        <v>5</v>
      </c>
      <c r="J11" s="43">
        <v>5</v>
      </c>
      <c r="K11" s="43">
        <v>2.9350000000000001</v>
      </c>
      <c r="L11" s="43">
        <v>2.0649999999999999</v>
      </c>
      <c r="M11" s="44" t="s">
        <v>108</v>
      </c>
      <c r="N11" s="44" t="s">
        <v>108</v>
      </c>
      <c r="O11" s="45">
        <v>5</v>
      </c>
      <c r="P11" s="38"/>
    </row>
    <row r="12" spans="1:16" x14ac:dyDescent="0.25">
      <c r="A12" s="40">
        <f>[2]ПН!A12</f>
        <v>560022</v>
      </c>
      <c r="B12" s="41" t="str">
        <f>[2]ПН!B12</f>
        <v>ОРЕНБУРГ ГАУЗ ГКБ  №6</v>
      </c>
      <c r="C12" s="42">
        <v>288203</v>
      </c>
      <c r="D12" s="42">
        <v>248992</v>
      </c>
      <c r="E12" s="42">
        <v>67469</v>
      </c>
      <c r="F12" s="42">
        <v>23578</v>
      </c>
      <c r="G12" s="43">
        <v>4.2720000000000002</v>
      </c>
      <c r="H12" s="43">
        <v>10.56</v>
      </c>
      <c r="I12" s="43">
        <v>4.5232000000000001</v>
      </c>
      <c r="J12" s="43">
        <v>5</v>
      </c>
      <c r="K12" s="43">
        <v>3.3517000000000001</v>
      </c>
      <c r="L12" s="43">
        <v>1.2949999999999999</v>
      </c>
      <c r="M12" s="44" t="s">
        <v>108</v>
      </c>
      <c r="N12" s="44" t="s">
        <v>108</v>
      </c>
      <c r="O12" s="45">
        <v>4.6467000000000001</v>
      </c>
    </row>
    <row r="13" spans="1:16" x14ac:dyDescent="0.25">
      <c r="A13" s="40">
        <f>[2]ПН!A13</f>
        <v>560024</v>
      </c>
      <c r="B13" s="41" t="str">
        <f>[2]ПН!B13</f>
        <v>ОРЕНБУРГ ГАУЗ ДГКБ</v>
      </c>
      <c r="C13" s="42">
        <v>7287</v>
      </c>
      <c r="D13" s="42">
        <v>623680</v>
      </c>
      <c r="E13" s="42">
        <v>1777</v>
      </c>
      <c r="F13" s="42">
        <v>52119</v>
      </c>
      <c r="G13" s="43">
        <v>4.101</v>
      </c>
      <c r="H13" s="43">
        <v>11.965999999999999</v>
      </c>
      <c r="I13" s="43">
        <v>4.2971000000000004</v>
      </c>
      <c r="J13" s="43">
        <v>5</v>
      </c>
      <c r="K13" s="43">
        <v>0.14180000000000001</v>
      </c>
      <c r="L13" s="43">
        <v>4.835</v>
      </c>
      <c r="M13" s="44" t="s">
        <v>108</v>
      </c>
      <c r="N13" s="44" t="s">
        <v>108</v>
      </c>
      <c r="O13" s="45">
        <v>4.9767999999999999</v>
      </c>
      <c r="P13" s="38"/>
    </row>
    <row r="14" spans="1:16" ht="30" x14ac:dyDescent="0.25">
      <c r="A14" s="40">
        <f>[2]ПН!A14</f>
        <v>560026</v>
      </c>
      <c r="B14" s="41" t="str">
        <f>[2]ПН!B14</f>
        <v>ОРЕНБУРГ ГАУЗ ГКБ ИМ. ПИРОГОВА Н.И.</v>
      </c>
      <c r="C14" s="42">
        <v>414014</v>
      </c>
      <c r="D14" s="42">
        <v>217607</v>
      </c>
      <c r="E14" s="42">
        <v>101983</v>
      </c>
      <c r="F14" s="42">
        <v>20558</v>
      </c>
      <c r="G14" s="43">
        <v>4.0599999999999996</v>
      </c>
      <c r="H14" s="43">
        <v>10.585000000000001</v>
      </c>
      <c r="I14" s="43">
        <v>4.2427999999999999</v>
      </c>
      <c r="J14" s="43">
        <v>5</v>
      </c>
      <c r="K14" s="43">
        <v>3.53</v>
      </c>
      <c r="L14" s="43">
        <v>0.84</v>
      </c>
      <c r="M14" s="44" t="s">
        <v>108</v>
      </c>
      <c r="N14" s="44" t="s">
        <v>108</v>
      </c>
      <c r="O14" s="45">
        <v>4.37</v>
      </c>
    </row>
    <row r="15" spans="1:16" x14ac:dyDescent="0.25">
      <c r="A15" s="40">
        <f>[2]ПН!A15</f>
        <v>560032</v>
      </c>
      <c r="B15" s="41" t="str">
        <f>[2]ПН!B15</f>
        <v>ОРСКАЯ ГАУЗ ГБ № 2</v>
      </c>
      <c r="C15" s="42">
        <v>76433</v>
      </c>
      <c r="D15" s="42">
        <v>0</v>
      </c>
      <c r="E15" s="42">
        <v>20131</v>
      </c>
      <c r="F15" s="42">
        <v>0</v>
      </c>
      <c r="G15" s="43">
        <v>3.7970000000000002</v>
      </c>
      <c r="H15" s="43">
        <v>0</v>
      </c>
      <c r="I15" s="43">
        <v>3.895</v>
      </c>
      <c r="J15" s="43">
        <v>0</v>
      </c>
      <c r="K15" s="43">
        <v>3.895</v>
      </c>
      <c r="L15" s="43">
        <v>0</v>
      </c>
      <c r="M15" s="44" t="s">
        <v>108</v>
      </c>
      <c r="N15" s="44" t="s">
        <v>108</v>
      </c>
      <c r="O15" s="45">
        <v>3.895</v>
      </c>
      <c r="P15" s="38"/>
    </row>
    <row r="16" spans="1:16" x14ac:dyDescent="0.25">
      <c r="A16" s="40">
        <f>[2]ПН!A16</f>
        <v>560033</v>
      </c>
      <c r="B16" s="41" t="str">
        <f>[2]ПН!B16</f>
        <v>ОРСКАЯ ГАУЗ ГБ № 3</v>
      </c>
      <c r="C16" s="42">
        <v>240582</v>
      </c>
      <c r="D16" s="42">
        <v>0</v>
      </c>
      <c r="E16" s="42">
        <v>43150</v>
      </c>
      <c r="F16" s="42">
        <v>0</v>
      </c>
      <c r="G16" s="43">
        <v>5.5750000000000002</v>
      </c>
      <c r="H16" s="43">
        <v>0</v>
      </c>
      <c r="I16" s="43">
        <v>5</v>
      </c>
      <c r="J16" s="43">
        <v>0</v>
      </c>
      <c r="K16" s="43">
        <v>5</v>
      </c>
      <c r="L16" s="43">
        <v>0</v>
      </c>
      <c r="M16" s="44" t="s">
        <v>108</v>
      </c>
      <c r="N16" s="44" t="s">
        <v>108</v>
      </c>
      <c r="O16" s="45">
        <v>5</v>
      </c>
    </row>
    <row r="17" spans="1:16" x14ac:dyDescent="0.25">
      <c r="A17" s="40">
        <f>[2]ПН!A17</f>
        <v>560034</v>
      </c>
      <c r="B17" s="41" t="str">
        <f>[2]ПН!B17</f>
        <v>ОРСКАЯ ГАУЗ ГБ № 4</v>
      </c>
      <c r="C17" s="42">
        <v>181524</v>
      </c>
      <c r="D17" s="42">
        <v>9</v>
      </c>
      <c r="E17" s="42">
        <v>37725</v>
      </c>
      <c r="F17" s="42">
        <v>4</v>
      </c>
      <c r="G17" s="43">
        <v>4.8120000000000003</v>
      </c>
      <c r="H17" s="43">
        <v>2.25</v>
      </c>
      <c r="I17" s="43">
        <v>5</v>
      </c>
      <c r="J17" s="43">
        <v>0.70179999999999998</v>
      </c>
      <c r="K17" s="43">
        <v>5</v>
      </c>
      <c r="L17" s="43">
        <v>0</v>
      </c>
      <c r="M17" s="44" t="s">
        <v>108</v>
      </c>
      <c r="N17" s="44" t="s">
        <v>108</v>
      </c>
      <c r="O17" s="45">
        <v>5</v>
      </c>
      <c r="P17" s="38"/>
    </row>
    <row r="18" spans="1:16" x14ac:dyDescent="0.25">
      <c r="A18" s="40">
        <f>[2]ПН!A18</f>
        <v>560035</v>
      </c>
      <c r="B18" s="41" t="str">
        <f>[2]ПН!B18</f>
        <v>ОРСКАЯ ГАУЗ ГБ № 5</v>
      </c>
      <c r="C18" s="42">
        <v>2190</v>
      </c>
      <c r="D18" s="42">
        <v>359808</v>
      </c>
      <c r="E18" s="42">
        <v>1725</v>
      </c>
      <c r="F18" s="42">
        <v>32845</v>
      </c>
      <c r="G18" s="43">
        <v>1.27</v>
      </c>
      <c r="H18" s="43">
        <v>10.955</v>
      </c>
      <c r="I18" s="43">
        <v>0.55279999999999996</v>
      </c>
      <c r="J18" s="43">
        <v>5</v>
      </c>
      <c r="K18" s="43">
        <v>2.76E-2</v>
      </c>
      <c r="L18" s="43">
        <v>4.75</v>
      </c>
      <c r="M18" s="44" t="s">
        <v>108</v>
      </c>
      <c r="N18" s="44" t="s">
        <v>108</v>
      </c>
      <c r="O18" s="45">
        <v>4.7775999999999996</v>
      </c>
    </row>
    <row r="19" spans="1:16" x14ac:dyDescent="0.25">
      <c r="A19" s="40">
        <f>[2]ПН!A19</f>
        <v>560036</v>
      </c>
      <c r="B19" s="41" t="str">
        <f>[2]ПН!B19</f>
        <v>ОРСКАЯ ГАУЗ ГБ № 1</v>
      </c>
      <c r="C19" s="42">
        <v>143612</v>
      </c>
      <c r="D19" s="42">
        <v>91313</v>
      </c>
      <c r="E19" s="42">
        <v>45457</v>
      </c>
      <c r="F19" s="42">
        <v>10422</v>
      </c>
      <c r="G19" s="43">
        <v>3.1589999999999998</v>
      </c>
      <c r="H19" s="43">
        <v>8.7620000000000005</v>
      </c>
      <c r="I19" s="43">
        <v>3.0512000000000001</v>
      </c>
      <c r="J19" s="43">
        <v>4.3578000000000001</v>
      </c>
      <c r="K19" s="43">
        <v>2.4805999999999999</v>
      </c>
      <c r="L19" s="43">
        <v>0.81489999999999996</v>
      </c>
      <c r="M19" s="44" t="s">
        <v>108</v>
      </c>
      <c r="N19" s="44" t="s">
        <v>108</v>
      </c>
      <c r="O19" s="45">
        <v>3.2955000000000001</v>
      </c>
      <c r="P19" s="38"/>
    </row>
    <row r="20" spans="1:16" x14ac:dyDescent="0.25">
      <c r="A20" s="40">
        <f>[2]ПН!A20</f>
        <v>560041</v>
      </c>
      <c r="B20" s="41" t="str">
        <f>[2]ПН!B20</f>
        <v>НОВОТРОИЦКАЯ ГАУЗ ДГБ</v>
      </c>
      <c r="C20" s="42">
        <v>665</v>
      </c>
      <c r="D20" s="42">
        <v>199907</v>
      </c>
      <c r="E20" s="42">
        <v>454</v>
      </c>
      <c r="F20" s="42">
        <v>19442</v>
      </c>
      <c r="G20" s="43">
        <v>1.4650000000000001</v>
      </c>
      <c r="H20" s="43">
        <v>10.282</v>
      </c>
      <c r="I20" s="43">
        <v>0.81069999999999998</v>
      </c>
      <c r="J20" s="43">
        <v>5</v>
      </c>
      <c r="K20" s="43">
        <v>1.8599999999999998E-2</v>
      </c>
      <c r="L20" s="43">
        <v>4.8849999999999998</v>
      </c>
      <c r="M20" s="44" t="s">
        <v>108</v>
      </c>
      <c r="N20" s="44" t="s">
        <v>108</v>
      </c>
      <c r="O20" s="45">
        <v>4.9036</v>
      </c>
    </row>
    <row r="21" spans="1:16" x14ac:dyDescent="0.25">
      <c r="A21" s="40">
        <f>[2]ПН!A21</f>
        <v>560043</v>
      </c>
      <c r="B21" s="41" t="str">
        <f>[2]ПН!B21</f>
        <v>МЕДНОГОРСКАЯ ГБ</v>
      </c>
      <c r="C21" s="42">
        <v>82376</v>
      </c>
      <c r="D21" s="42">
        <v>50005</v>
      </c>
      <c r="E21" s="42">
        <v>20659</v>
      </c>
      <c r="F21" s="42">
        <v>5116</v>
      </c>
      <c r="G21" s="43">
        <v>3.9870000000000001</v>
      </c>
      <c r="H21" s="43">
        <v>9.7739999999999991</v>
      </c>
      <c r="I21" s="43">
        <v>4.1463000000000001</v>
      </c>
      <c r="J21" s="43">
        <v>4.9260000000000002</v>
      </c>
      <c r="K21" s="43">
        <v>3.3252999999999999</v>
      </c>
      <c r="L21" s="43">
        <v>0.97529999999999994</v>
      </c>
      <c r="M21" s="44" t="s">
        <v>108</v>
      </c>
      <c r="N21" s="44" t="s">
        <v>108</v>
      </c>
      <c r="O21" s="45">
        <v>4.3007</v>
      </c>
      <c r="P21" s="38"/>
    </row>
    <row r="22" spans="1:16" x14ac:dyDescent="0.25">
      <c r="A22" s="40">
        <f>[2]ПН!A22</f>
        <v>560045</v>
      </c>
      <c r="B22" s="41" t="str">
        <f>[2]ПН!B22</f>
        <v>БУГУРУСЛАНСКАЯ ГБ</v>
      </c>
      <c r="C22" s="42">
        <v>86673</v>
      </c>
      <c r="D22" s="42">
        <v>78217</v>
      </c>
      <c r="E22" s="42">
        <v>20415</v>
      </c>
      <c r="F22" s="42">
        <v>6048</v>
      </c>
      <c r="G22" s="43">
        <v>4.2460000000000004</v>
      </c>
      <c r="H22" s="43">
        <v>12.933</v>
      </c>
      <c r="I22" s="43">
        <v>4.4888000000000003</v>
      </c>
      <c r="J22" s="43">
        <v>5</v>
      </c>
      <c r="K22" s="43">
        <v>3.4609000000000001</v>
      </c>
      <c r="L22" s="43">
        <v>1.145</v>
      </c>
      <c r="M22" s="44" t="s">
        <v>108</v>
      </c>
      <c r="N22" s="44" t="s">
        <v>108</v>
      </c>
      <c r="O22" s="45">
        <v>4.6059000000000001</v>
      </c>
    </row>
    <row r="23" spans="1:16" x14ac:dyDescent="0.25">
      <c r="A23" s="40">
        <f>[2]ПН!A23</f>
        <v>560047</v>
      </c>
      <c r="B23" s="41" t="str">
        <f>[2]ПН!B23</f>
        <v>БУГУРУСЛАНСКАЯ РБ</v>
      </c>
      <c r="C23" s="42">
        <v>119599</v>
      </c>
      <c r="D23" s="42">
        <v>85150</v>
      </c>
      <c r="E23" s="42">
        <v>28955</v>
      </c>
      <c r="F23" s="42">
        <v>8163</v>
      </c>
      <c r="G23" s="43">
        <v>4.1310000000000002</v>
      </c>
      <c r="H23" s="43">
        <v>10.430999999999999</v>
      </c>
      <c r="I23" s="43">
        <v>4.3367000000000004</v>
      </c>
      <c r="J23" s="43">
        <v>5</v>
      </c>
      <c r="K23" s="43">
        <v>3.3826000000000001</v>
      </c>
      <c r="L23" s="43">
        <v>1.1000000000000001</v>
      </c>
      <c r="M23" s="44" t="s">
        <v>108</v>
      </c>
      <c r="N23" s="44" t="s">
        <v>108</v>
      </c>
      <c r="O23" s="45">
        <v>4.4825999999999997</v>
      </c>
      <c r="P23" s="38"/>
    </row>
    <row r="24" spans="1:16" x14ac:dyDescent="0.25">
      <c r="A24" s="40">
        <f>[2]ПН!A24</f>
        <v>560052</v>
      </c>
      <c r="B24" s="41" t="str">
        <f>[2]ПН!B24</f>
        <v>АБДУЛИНСКАЯ ГБ</v>
      </c>
      <c r="C24" s="42">
        <v>90672</v>
      </c>
      <c r="D24" s="42">
        <v>45683</v>
      </c>
      <c r="E24" s="42">
        <v>17203</v>
      </c>
      <c r="F24" s="42">
        <v>5319</v>
      </c>
      <c r="G24" s="43">
        <v>5.2709999999999999</v>
      </c>
      <c r="H24" s="43">
        <v>8.5890000000000004</v>
      </c>
      <c r="I24" s="43">
        <v>5</v>
      </c>
      <c r="J24" s="43">
        <v>4.2606999999999999</v>
      </c>
      <c r="K24" s="43">
        <v>3.82</v>
      </c>
      <c r="L24" s="43">
        <v>1.0055000000000001</v>
      </c>
      <c r="M24" s="44" t="s">
        <v>108</v>
      </c>
      <c r="N24" s="44" t="s">
        <v>108</v>
      </c>
      <c r="O24" s="45">
        <v>4.8254999999999999</v>
      </c>
    </row>
    <row r="25" spans="1:16" x14ac:dyDescent="0.25">
      <c r="A25" s="40">
        <f>[2]ПН!A25</f>
        <v>560053</v>
      </c>
      <c r="B25" s="41" t="str">
        <f>[2]ПН!B25</f>
        <v>АДАМОВСКАЯ РБ</v>
      </c>
      <c r="C25" s="42">
        <v>53298</v>
      </c>
      <c r="D25" s="42">
        <v>34808</v>
      </c>
      <c r="E25" s="42">
        <v>15414</v>
      </c>
      <c r="F25" s="42">
        <v>4237</v>
      </c>
      <c r="G25" s="43">
        <v>3.4580000000000002</v>
      </c>
      <c r="H25" s="43">
        <v>8.2149999999999999</v>
      </c>
      <c r="I25" s="43">
        <v>3.4466000000000001</v>
      </c>
      <c r="J25" s="43">
        <v>4.0507</v>
      </c>
      <c r="K25" s="43">
        <v>2.7021999999999999</v>
      </c>
      <c r="L25" s="43">
        <v>0.875</v>
      </c>
      <c r="M25" s="44" t="s">
        <v>108</v>
      </c>
      <c r="N25" s="44" t="s">
        <v>108</v>
      </c>
      <c r="O25" s="45">
        <v>3.5771000000000002</v>
      </c>
      <c r="P25" s="38"/>
    </row>
    <row r="26" spans="1:16" x14ac:dyDescent="0.25">
      <c r="A26" s="40">
        <f>[2]ПН!A26</f>
        <v>560054</v>
      </c>
      <c r="B26" s="41" t="str">
        <f>[2]ПН!B26</f>
        <v>АКБУЛАКСКАЯ РБ</v>
      </c>
      <c r="C26" s="42">
        <v>77492</v>
      </c>
      <c r="D26" s="42">
        <v>77512</v>
      </c>
      <c r="E26" s="42">
        <v>15633</v>
      </c>
      <c r="F26" s="42">
        <v>5294</v>
      </c>
      <c r="G26" s="43">
        <v>4.9569999999999999</v>
      </c>
      <c r="H26" s="43">
        <v>14.641</v>
      </c>
      <c r="I26" s="43">
        <v>5</v>
      </c>
      <c r="J26" s="43">
        <v>5</v>
      </c>
      <c r="K26" s="43">
        <v>3.7349999999999999</v>
      </c>
      <c r="L26" s="43">
        <v>1.2649999999999999</v>
      </c>
      <c r="M26" s="44" t="s">
        <v>108</v>
      </c>
      <c r="N26" s="44" t="s">
        <v>108</v>
      </c>
      <c r="O26" s="45">
        <v>5</v>
      </c>
    </row>
    <row r="27" spans="1:16" x14ac:dyDescent="0.25">
      <c r="A27" s="40">
        <f>[2]ПН!A27</f>
        <v>560055</v>
      </c>
      <c r="B27" s="41" t="str">
        <f>[2]ПН!B27</f>
        <v>АЛЕКСАНДРОВСКАЯ РБ</v>
      </c>
      <c r="C27" s="42">
        <v>23222</v>
      </c>
      <c r="D27" s="42">
        <v>23496</v>
      </c>
      <c r="E27" s="42">
        <v>10782</v>
      </c>
      <c r="F27" s="42">
        <v>2679</v>
      </c>
      <c r="G27" s="43">
        <v>2.1539999999999999</v>
      </c>
      <c r="H27" s="43">
        <v>8.77</v>
      </c>
      <c r="I27" s="43">
        <v>1.722</v>
      </c>
      <c r="J27" s="43">
        <v>4.3623000000000003</v>
      </c>
      <c r="K27" s="43">
        <v>1.3793</v>
      </c>
      <c r="L27" s="43">
        <v>0.86809999999999998</v>
      </c>
      <c r="M27" s="44" t="s">
        <v>108</v>
      </c>
      <c r="N27" s="44" t="s">
        <v>108</v>
      </c>
      <c r="O27" s="45">
        <v>2.2473999999999998</v>
      </c>
      <c r="P27" s="38"/>
    </row>
    <row r="28" spans="1:16" x14ac:dyDescent="0.25">
      <c r="A28" s="40">
        <f>[2]ПН!A28</f>
        <v>560056</v>
      </c>
      <c r="B28" s="41" t="str">
        <f>[2]ПН!B28</f>
        <v>АСЕКЕЕВСКАЯ РБ</v>
      </c>
      <c r="C28" s="42">
        <v>53634</v>
      </c>
      <c r="D28" s="42">
        <v>30839</v>
      </c>
      <c r="E28" s="42">
        <v>15085</v>
      </c>
      <c r="F28" s="42">
        <v>3365</v>
      </c>
      <c r="G28" s="43">
        <v>3.5550000000000002</v>
      </c>
      <c r="H28" s="43">
        <v>9.1649999999999991</v>
      </c>
      <c r="I28" s="43">
        <v>3.5749</v>
      </c>
      <c r="J28" s="43">
        <v>4.5841000000000003</v>
      </c>
      <c r="K28" s="43">
        <v>2.9243000000000001</v>
      </c>
      <c r="L28" s="43">
        <v>0.83430000000000004</v>
      </c>
      <c r="M28" s="44" t="s">
        <v>108</v>
      </c>
      <c r="N28" s="44" t="s">
        <v>108</v>
      </c>
      <c r="O28" s="45">
        <v>3.7585999999999999</v>
      </c>
    </row>
    <row r="29" spans="1:16" x14ac:dyDescent="0.25">
      <c r="A29" s="40">
        <f>[2]ПН!A29</f>
        <v>560057</v>
      </c>
      <c r="B29" s="41" t="str">
        <f>[2]ПН!B29</f>
        <v>БЕЛЯЕВСКАЯ РБ</v>
      </c>
      <c r="C29" s="42">
        <v>66544</v>
      </c>
      <c r="D29" s="42">
        <v>41835</v>
      </c>
      <c r="E29" s="42">
        <v>12261</v>
      </c>
      <c r="F29" s="42">
        <v>3234</v>
      </c>
      <c r="G29" s="43">
        <v>5.4269999999999996</v>
      </c>
      <c r="H29" s="43">
        <v>12.936</v>
      </c>
      <c r="I29" s="43">
        <v>5</v>
      </c>
      <c r="J29" s="43">
        <v>5</v>
      </c>
      <c r="K29" s="43">
        <v>3.9550000000000001</v>
      </c>
      <c r="L29" s="43">
        <v>1.0449999999999999</v>
      </c>
      <c r="M29" s="44" t="s">
        <v>108</v>
      </c>
      <c r="N29" s="44" t="s">
        <v>108</v>
      </c>
      <c r="O29" s="45">
        <v>5</v>
      </c>
      <c r="P29" s="38"/>
    </row>
    <row r="30" spans="1:16" x14ac:dyDescent="0.25">
      <c r="A30" s="40">
        <f>[2]ПН!A30</f>
        <v>560058</v>
      </c>
      <c r="B30" s="41" t="str">
        <f>[2]ПН!B30</f>
        <v>ГАЙСКАЯ ГБ</v>
      </c>
      <c r="C30" s="42">
        <v>138206</v>
      </c>
      <c r="D30" s="42">
        <v>98207</v>
      </c>
      <c r="E30" s="42">
        <v>34932</v>
      </c>
      <c r="F30" s="42">
        <v>9940</v>
      </c>
      <c r="G30" s="43">
        <v>3.956</v>
      </c>
      <c r="H30" s="43">
        <v>9.8800000000000008</v>
      </c>
      <c r="I30" s="43">
        <v>4.1052999999999997</v>
      </c>
      <c r="J30" s="43">
        <v>4.9855</v>
      </c>
      <c r="K30" s="43">
        <v>3.1939000000000002</v>
      </c>
      <c r="L30" s="43">
        <v>1.1068</v>
      </c>
      <c r="M30" s="44" t="s">
        <v>108</v>
      </c>
      <c r="N30" s="44" t="s">
        <v>108</v>
      </c>
      <c r="O30" s="45">
        <v>4.3007</v>
      </c>
    </row>
    <row r="31" spans="1:16" x14ac:dyDescent="0.25">
      <c r="A31" s="40">
        <f>[2]ПН!A31</f>
        <v>560059</v>
      </c>
      <c r="B31" s="41" t="str">
        <f>[2]ПН!B31</f>
        <v>ГРАЧЕВСКАЯ РБ</v>
      </c>
      <c r="C31" s="42">
        <v>43799</v>
      </c>
      <c r="D31" s="42">
        <v>27065</v>
      </c>
      <c r="E31" s="42">
        <v>10723</v>
      </c>
      <c r="F31" s="42">
        <v>2631</v>
      </c>
      <c r="G31" s="43">
        <v>4.085</v>
      </c>
      <c r="H31" s="43">
        <v>10.287000000000001</v>
      </c>
      <c r="I31" s="43">
        <v>4.2759</v>
      </c>
      <c r="J31" s="43">
        <v>5</v>
      </c>
      <c r="K31" s="43">
        <v>3.4335</v>
      </c>
      <c r="L31" s="43">
        <v>0.98499999999999999</v>
      </c>
      <c r="M31" s="44" t="s">
        <v>108</v>
      </c>
      <c r="N31" s="44" t="s">
        <v>108</v>
      </c>
      <c r="O31" s="45">
        <v>4.4184999999999999</v>
      </c>
      <c r="P31" s="38"/>
    </row>
    <row r="32" spans="1:16" x14ac:dyDescent="0.25">
      <c r="A32" s="40">
        <f>[2]ПН!A32</f>
        <v>560060</v>
      </c>
      <c r="B32" s="41" t="str">
        <f>[2]ПН!B32</f>
        <v>ДОМБАРОВСКАЯ РБ</v>
      </c>
      <c r="C32" s="42">
        <v>52705</v>
      </c>
      <c r="D32" s="42">
        <v>37437</v>
      </c>
      <c r="E32" s="42">
        <v>11701</v>
      </c>
      <c r="F32" s="42">
        <v>3215</v>
      </c>
      <c r="G32" s="43">
        <v>4.5039999999999996</v>
      </c>
      <c r="H32" s="43">
        <v>11.644</v>
      </c>
      <c r="I32" s="43">
        <v>4.83</v>
      </c>
      <c r="J32" s="43">
        <v>5</v>
      </c>
      <c r="K32" s="43">
        <v>3.7867999999999999</v>
      </c>
      <c r="L32" s="43">
        <v>1.08</v>
      </c>
      <c r="M32" s="44" t="s">
        <v>108</v>
      </c>
      <c r="N32" s="44" t="s">
        <v>108</v>
      </c>
      <c r="O32" s="45">
        <v>4.8667999999999996</v>
      </c>
    </row>
    <row r="33" spans="1:16" x14ac:dyDescent="0.25">
      <c r="A33" s="40">
        <f>[2]ПН!A33</f>
        <v>560061</v>
      </c>
      <c r="B33" s="41" t="str">
        <f>[2]ПН!B33</f>
        <v>ИЛЕКСКАЯ РБ</v>
      </c>
      <c r="C33" s="42">
        <v>63192</v>
      </c>
      <c r="D33" s="42">
        <v>48558</v>
      </c>
      <c r="E33" s="42">
        <v>17981</v>
      </c>
      <c r="F33" s="42">
        <v>5314</v>
      </c>
      <c r="G33" s="43">
        <v>3.5139999999999998</v>
      </c>
      <c r="H33" s="43">
        <v>9.1379999999999999</v>
      </c>
      <c r="I33" s="43">
        <v>3.5207000000000002</v>
      </c>
      <c r="J33" s="43">
        <v>4.5689000000000002</v>
      </c>
      <c r="K33" s="43">
        <v>2.718</v>
      </c>
      <c r="L33" s="43">
        <v>1.0417000000000001</v>
      </c>
      <c r="M33" s="44" t="s">
        <v>108</v>
      </c>
      <c r="N33" s="44" t="s">
        <v>108</v>
      </c>
      <c r="O33" s="45">
        <v>3.7597</v>
      </c>
      <c r="P33" s="38"/>
    </row>
    <row r="34" spans="1:16" x14ac:dyDescent="0.25">
      <c r="A34" s="40">
        <f>[2]ПН!A34</f>
        <v>560062</v>
      </c>
      <c r="B34" s="41" t="str">
        <f>[2]ПН!B34</f>
        <v>КВАРКЕНСКАЯ РБ</v>
      </c>
      <c r="C34" s="42">
        <v>30952</v>
      </c>
      <c r="D34" s="42">
        <v>23904</v>
      </c>
      <c r="E34" s="42">
        <v>12704</v>
      </c>
      <c r="F34" s="42">
        <v>3334</v>
      </c>
      <c r="G34" s="43">
        <v>2.4359999999999999</v>
      </c>
      <c r="H34" s="43">
        <v>7.17</v>
      </c>
      <c r="I34" s="43">
        <v>2.0950000000000002</v>
      </c>
      <c r="J34" s="43">
        <v>3.464</v>
      </c>
      <c r="K34" s="43">
        <v>1.6592</v>
      </c>
      <c r="L34" s="43">
        <v>0.72050000000000003</v>
      </c>
      <c r="M34" s="44" t="s">
        <v>108</v>
      </c>
      <c r="N34" s="44" t="s">
        <v>108</v>
      </c>
      <c r="O34" s="45">
        <v>2.3797000000000001</v>
      </c>
    </row>
    <row r="35" spans="1:16" x14ac:dyDescent="0.25">
      <c r="A35" s="40">
        <f>[2]ПН!A35</f>
        <v>560063</v>
      </c>
      <c r="B35" s="41" t="str">
        <f>[2]ПН!B35</f>
        <v>КРАСНОГВАРДЕЙСКАЯ РБ</v>
      </c>
      <c r="C35" s="42">
        <v>33726</v>
      </c>
      <c r="D35" s="42">
        <v>27939</v>
      </c>
      <c r="E35" s="42">
        <v>13834</v>
      </c>
      <c r="F35" s="42">
        <v>4004</v>
      </c>
      <c r="G35" s="43">
        <v>2.4380000000000002</v>
      </c>
      <c r="H35" s="43">
        <v>6.9779999999999998</v>
      </c>
      <c r="I35" s="43">
        <v>2.0975999999999999</v>
      </c>
      <c r="J35" s="43">
        <v>3.3561999999999999</v>
      </c>
      <c r="K35" s="43">
        <v>1.6276999999999999</v>
      </c>
      <c r="L35" s="43">
        <v>0.75180000000000002</v>
      </c>
      <c r="M35" s="44" t="s">
        <v>108</v>
      </c>
      <c r="N35" s="44" t="s">
        <v>108</v>
      </c>
      <c r="O35" s="45">
        <v>2.3795000000000002</v>
      </c>
      <c r="P35" s="38"/>
    </row>
    <row r="36" spans="1:16" x14ac:dyDescent="0.25">
      <c r="A36" s="40">
        <f>[2]ПН!A36</f>
        <v>560064</v>
      </c>
      <c r="B36" s="41" t="str">
        <f>[2]ПН!B36</f>
        <v>КУВАНДЫКСКАЯ ГБ</v>
      </c>
      <c r="C36" s="42">
        <v>161623</v>
      </c>
      <c r="D36" s="42">
        <v>111166</v>
      </c>
      <c r="E36" s="42">
        <v>30371</v>
      </c>
      <c r="F36" s="42">
        <v>8631</v>
      </c>
      <c r="G36" s="43">
        <v>5.3220000000000001</v>
      </c>
      <c r="H36" s="43">
        <v>12.88</v>
      </c>
      <c r="I36" s="43">
        <v>5</v>
      </c>
      <c r="J36" s="43">
        <v>5</v>
      </c>
      <c r="K36" s="43">
        <v>3.895</v>
      </c>
      <c r="L36" s="43">
        <v>1.105</v>
      </c>
      <c r="M36" s="44" t="s">
        <v>108</v>
      </c>
      <c r="N36" s="44" t="s">
        <v>108</v>
      </c>
      <c r="O36" s="45">
        <v>5</v>
      </c>
    </row>
    <row r="37" spans="1:16" x14ac:dyDescent="0.25">
      <c r="A37" s="40">
        <f>[2]ПН!A37</f>
        <v>560065</v>
      </c>
      <c r="B37" s="41" t="str">
        <f>[2]ПН!B37</f>
        <v>КУРМАНАЕВСКАЯ РБ</v>
      </c>
      <c r="C37" s="42">
        <v>59935</v>
      </c>
      <c r="D37" s="42">
        <v>32959</v>
      </c>
      <c r="E37" s="42">
        <v>12863</v>
      </c>
      <c r="F37" s="42">
        <v>3065</v>
      </c>
      <c r="G37" s="43">
        <v>4.6589999999999998</v>
      </c>
      <c r="H37" s="43">
        <v>10.753</v>
      </c>
      <c r="I37" s="43">
        <v>5</v>
      </c>
      <c r="J37" s="43">
        <v>5</v>
      </c>
      <c r="K37" s="43">
        <v>4.04</v>
      </c>
      <c r="L37" s="43">
        <v>0.96</v>
      </c>
      <c r="M37" s="44" t="s">
        <v>108</v>
      </c>
      <c r="N37" s="44" t="s">
        <v>108</v>
      </c>
      <c r="O37" s="45">
        <v>5</v>
      </c>
      <c r="P37" s="38"/>
    </row>
    <row r="38" spans="1:16" x14ac:dyDescent="0.25">
      <c r="A38" s="40">
        <f>[2]ПН!A38</f>
        <v>560066</v>
      </c>
      <c r="B38" s="41" t="str">
        <f>[2]ПН!B38</f>
        <v>МАТВЕЕВСКАЯ РБ</v>
      </c>
      <c r="C38" s="42">
        <v>29899</v>
      </c>
      <c r="D38" s="42">
        <v>17826</v>
      </c>
      <c r="E38" s="42">
        <v>8762</v>
      </c>
      <c r="F38" s="42">
        <v>2192</v>
      </c>
      <c r="G38" s="43">
        <v>3.4119999999999999</v>
      </c>
      <c r="H38" s="43">
        <v>8.1319999999999997</v>
      </c>
      <c r="I38" s="43">
        <v>3.3858000000000001</v>
      </c>
      <c r="J38" s="43">
        <v>4.0041000000000002</v>
      </c>
      <c r="K38" s="43">
        <v>2.7086000000000001</v>
      </c>
      <c r="L38" s="43">
        <v>0.80079999999999996</v>
      </c>
      <c r="M38" s="44" t="s">
        <v>108</v>
      </c>
      <c r="N38" s="44" t="s">
        <v>108</v>
      </c>
      <c r="O38" s="45">
        <v>3.5095000000000001</v>
      </c>
    </row>
    <row r="39" spans="1:16" x14ac:dyDescent="0.25">
      <c r="A39" s="40">
        <f>[2]ПН!A39</f>
        <v>560067</v>
      </c>
      <c r="B39" s="41" t="str">
        <f>[2]ПН!B39</f>
        <v>НОВООРСКАЯ РБ</v>
      </c>
      <c r="C39" s="42">
        <v>61963</v>
      </c>
      <c r="D39" s="42">
        <v>62649</v>
      </c>
      <c r="E39" s="42">
        <v>21640</v>
      </c>
      <c r="F39" s="42">
        <v>6673</v>
      </c>
      <c r="G39" s="43">
        <v>2.863</v>
      </c>
      <c r="H39" s="43">
        <v>9.3879999999999999</v>
      </c>
      <c r="I39" s="43">
        <v>2.6597</v>
      </c>
      <c r="J39" s="43">
        <v>4.7092999999999998</v>
      </c>
      <c r="K39" s="43">
        <v>2.032</v>
      </c>
      <c r="L39" s="43">
        <v>1.1113999999999999</v>
      </c>
      <c r="M39" s="44" t="s">
        <v>108</v>
      </c>
      <c r="N39" s="44" t="s">
        <v>108</v>
      </c>
      <c r="O39" s="45">
        <v>3.1434000000000002</v>
      </c>
      <c r="P39" s="38"/>
    </row>
    <row r="40" spans="1:16" x14ac:dyDescent="0.25">
      <c r="A40" s="40">
        <f>[2]ПН!A40</f>
        <v>560068</v>
      </c>
      <c r="B40" s="41" t="str">
        <f>[2]ПН!B40</f>
        <v>НОВОСЕРГИЕВСКАЯ РБ</v>
      </c>
      <c r="C40" s="42">
        <v>86683</v>
      </c>
      <c r="D40" s="42">
        <v>63281</v>
      </c>
      <c r="E40" s="42">
        <v>25295</v>
      </c>
      <c r="F40" s="42">
        <v>7368</v>
      </c>
      <c r="G40" s="43">
        <v>3.427</v>
      </c>
      <c r="H40" s="43">
        <v>8.5890000000000004</v>
      </c>
      <c r="I40" s="43">
        <v>3.4056000000000002</v>
      </c>
      <c r="J40" s="43">
        <v>4.2606999999999999</v>
      </c>
      <c r="K40" s="43">
        <v>2.6360000000000001</v>
      </c>
      <c r="L40" s="43">
        <v>0.96289999999999998</v>
      </c>
      <c r="M40" s="44" t="s">
        <v>108</v>
      </c>
      <c r="N40" s="44" t="s">
        <v>108</v>
      </c>
      <c r="O40" s="45">
        <v>3.5989</v>
      </c>
    </row>
    <row r="41" spans="1:16" x14ac:dyDescent="0.25">
      <c r="A41" s="40">
        <f>[2]ПН!A41</f>
        <v>560069</v>
      </c>
      <c r="B41" s="41" t="str">
        <f>[2]ПН!B41</f>
        <v>ОКТЯБРЬСКАЯ РБ</v>
      </c>
      <c r="C41" s="42">
        <v>101366</v>
      </c>
      <c r="D41" s="42">
        <v>41760</v>
      </c>
      <c r="E41" s="42">
        <v>15416</v>
      </c>
      <c r="F41" s="42">
        <v>4317</v>
      </c>
      <c r="G41" s="43">
        <v>6.5750000000000002</v>
      </c>
      <c r="H41" s="43">
        <v>9.673</v>
      </c>
      <c r="I41" s="43">
        <v>5</v>
      </c>
      <c r="J41" s="43">
        <v>4.8693</v>
      </c>
      <c r="K41" s="43">
        <v>3.9049999999999998</v>
      </c>
      <c r="L41" s="43">
        <v>1.0664</v>
      </c>
      <c r="M41" s="44" t="s">
        <v>108</v>
      </c>
      <c r="N41" s="44" t="s">
        <v>108</v>
      </c>
      <c r="O41" s="45">
        <v>4.9714</v>
      </c>
      <c r="P41" s="38"/>
    </row>
    <row r="42" spans="1:16" x14ac:dyDescent="0.25">
      <c r="A42" s="40">
        <f>[2]ПН!A42</f>
        <v>560070</v>
      </c>
      <c r="B42" s="41" t="str">
        <f>[2]ПН!B42</f>
        <v>ОРЕНБУРГСКАЯ РБ</v>
      </c>
      <c r="C42" s="42">
        <v>293302</v>
      </c>
      <c r="D42" s="42">
        <v>193213</v>
      </c>
      <c r="E42" s="42">
        <v>59881</v>
      </c>
      <c r="F42" s="42">
        <v>19537</v>
      </c>
      <c r="G42" s="43">
        <v>4.8979999999999997</v>
      </c>
      <c r="H42" s="43">
        <v>9.89</v>
      </c>
      <c r="I42" s="43">
        <v>5</v>
      </c>
      <c r="J42" s="43">
        <v>4.9911000000000003</v>
      </c>
      <c r="K42" s="43">
        <v>3.77</v>
      </c>
      <c r="L42" s="43">
        <v>1.2278</v>
      </c>
      <c r="M42" s="44" t="s">
        <v>108</v>
      </c>
      <c r="N42" s="44" t="s">
        <v>108</v>
      </c>
      <c r="O42" s="45">
        <v>4.9977999999999998</v>
      </c>
    </row>
    <row r="43" spans="1:16" x14ac:dyDescent="0.25">
      <c r="A43" s="40">
        <f>[2]ПН!A43</f>
        <v>560071</v>
      </c>
      <c r="B43" s="41" t="str">
        <f>[2]ПН!B43</f>
        <v>ПЕРВОМАЙСКАЯ РБ</v>
      </c>
      <c r="C43" s="42">
        <v>75922</v>
      </c>
      <c r="D43" s="42">
        <v>58341</v>
      </c>
      <c r="E43" s="42">
        <v>17983</v>
      </c>
      <c r="F43" s="42">
        <v>5941</v>
      </c>
      <c r="G43" s="43">
        <v>4.2220000000000004</v>
      </c>
      <c r="H43" s="43">
        <v>9.82</v>
      </c>
      <c r="I43" s="43">
        <v>4.4570999999999996</v>
      </c>
      <c r="J43" s="43">
        <v>4.9518000000000004</v>
      </c>
      <c r="K43" s="43">
        <v>3.3517000000000001</v>
      </c>
      <c r="L43" s="43">
        <v>1.228</v>
      </c>
      <c r="M43" s="44" t="s">
        <v>108</v>
      </c>
      <c r="N43" s="44" t="s">
        <v>108</v>
      </c>
      <c r="O43" s="45">
        <v>4.5797999999999996</v>
      </c>
      <c r="P43" s="38"/>
    </row>
    <row r="44" spans="1:16" x14ac:dyDescent="0.25">
      <c r="A44" s="40">
        <f>[2]ПН!A44</f>
        <v>560072</v>
      </c>
      <c r="B44" s="41" t="str">
        <f>[2]ПН!B44</f>
        <v>ПЕРЕВОЛОЦКАЯ РБ</v>
      </c>
      <c r="C44" s="42">
        <v>79565</v>
      </c>
      <c r="D44" s="42">
        <v>62239</v>
      </c>
      <c r="E44" s="42">
        <v>19248</v>
      </c>
      <c r="F44" s="42">
        <v>5094</v>
      </c>
      <c r="G44" s="43">
        <v>4.1340000000000003</v>
      </c>
      <c r="H44" s="43">
        <v>12.218</v>
      </c>
      <c r="I44" s="43">
        <v>4.3407</v>
      </c>
      <c r="J44" s="43">
        <v>5</v>
      </c>
      <c r="K44" s="43">
        <v>3.4335</v>
      </c>
      <c r="L44" s="43">
        <v>1.0449999999999999</v>
      </c>
      <c r="M44" s="44" t="s">
        <v>108</v>
      </c>
      <c r="N44" s="44" t="s">
        <v>108</v>
      </c>
      <c r="O44" s="45">
        <v>4.4785000000000004</v>
      </c>
    </row>
    <row r="45" spans="1:16" x14ac:dyDescent="0.25">
      <c r="A45" s="40">
        <f>[2]ПН!A45</f>
        <v>560073</v>
      </c>
      <c r="B45" s="41" t="str">
        <f>[2]ПН!B45</f>
        <v>ПОНОМАРЕВСКАЯ РБ</v>
      </c>
      <c r="C45" s="42">
        <v>62809</v>
      </c>
      <c r="D45" s="42">
        <v>26253</v>
      </c>
      <c r="E45" s="42">
        <v>10921</v>
      </c>
      <c r="F45" s="42">
        <v>2159</v>
      </c>
      <c r="G45" s="43">
        <v>5.7510000000000003</v>
      </c>
      <c r="H45" s="43">
        <v>12.16</v>
      </c>
      <c r="I45" s="43">
        <v>5</v>
      </c>
      <c r="J45" s="43">
        <v>5</v>
      </c>
      <c r="K45" s="43">
        <v>4.1749999999999998</v>
      </c>
      <c r="L45" s="43">
        <v>0.82499999999999996</v>
      </c>
      <c r="M45" s="44" t="s">
        <v>108</v>
      </c>
      <c r="N45" s="44" t="s">
        <v>108</v>
      </c>
      <c r="O45" s="45">
        <v>5</v>
      </c>
      <c r="P45" s="38"/>
    </row>
    <row r="46" spans="1:16" x14ac:dyDescent="0.25">
      <c r="A46" s="40">
        <f>[2]ПН!A46</f>
        <v>560074</v>
      </c>
      <c r="B46" s="41" t="str">
        <f>[2]ПН!B46</f>
        <v>САКМАРСКАЯ  РБ</v>
      </c>
      <c r="C46" s="42">
        <v>79349</v>
      </c>
      <c r="D46" s="42">
        <v>56988</v>
      </c>
      <c r="E46" s="42">
        <v>17923</v>
      </c>
      <c r="F46" s="42">
        <v>5736</v>
      </c>
      <c r="G46" s="43">
        <v>4.4269999999999996</v>
      </c>
      <c r="H46" s="43">
        <v>9.9350000000000005</v>
      </c>
      <c r="I46" s="43">
        <v>4.7282000000000002</v>
      </c>
      <c r="J46" s="43">
        <v>5</v>
      </c>
      <c r="K46" s="43">
        <v>3.5840000000000001</v>
      </c>
      <c r="L46" s="43">
        <v>1.21</v>
      </c>
      <c r="M46" s="44" t="s">
        <v>108</v>
      </c>
      <c r="N46" s="44" t="s">
        <v>108</v>
      </c>
      <c r="O46" s="45">
        <v>4.7939999999999996</v>
      </c>
    </row>
    <row r="47" spans="1:16" x14ac:dyDescent="0.25">
      <c r="A47" s="40">
        <f>[2]ПН!A47</f>
        <v>560075</v>
      </c>
      <c r="B47" s="41" t="str">
        <f>[2]ПН!B47</f>
        <v>САРАКТАШСКАЯ РБ</v>
      </c>
      <c r="C47" s="42">
        <v>129412</v>
      </c>
      <c r="D47" s="42">
        <v>63762</v>
      </c>
      <c r="E47" s="42">
        <v>29255</v>
      </c>
      <c r="F47" s="42">
        <v>8668</v>
      </c>
      <c r="G47" s="43">
        <v>4.4240000000000004</v>
      </c>
      <c r="H47" s="43">
        <v>7.3559999999999999</v>
      </c>
      <c r="I47" s="43">
        <v>4.7241999999999997</v>
      </c>
      <c r="J47" s="43">
        <v>3.5684</v>
      </c>
      <c r="K47" s="43">
        <v>3.6423999999999999</v>
      </c>
      <c r="L47" s="43">
        <v>0.81720000000000004</v>
      </c>
      <c r="M47" s="44" t="s">
        <v>108</v>
      </c>
      <c r="N47" s="44" t="s">
        <v>108</v>
      </c>
      <c r="O47" s="45">
        <v>4.4596</v>
      </c>
      <c r="P47" s="38"/>
    </row>
    <row r="48" spans="1:16" x14ac:dyDescent="0.25">
      <c r="A48" s="40">
        <f>[2]ПН!A48</f>
        <v>560076</v>
      </c>
      <c r="B48" s="41" t="str">
        <f>[2]ПН!B48</f>
        <v>СВЕТЛИНСКАЯ РБ</v>
      </c>
      <c r="C48" s="42">
        <v>28909</v>
      </c>
      <c r="D48" s="42">
        <v>19178</v>
      </c>
      <c r="E48" s="42">
        <v>8734</v>
      </c>
      <c r="F48" s="42">
        <v>2300</v>
      </c>
      <c r="G48" s="43">
        <v>3.31</v>
      </c>
      <c r="H48" s="43">
        <v>8.3379999999999992</v>
      </c>
      <c r="I48" s="43">
        <v>3.2509000000000001</v>
      </c>
      <c r="J48" s="43">
        <v>4.1197999999999997</v>
      </c>
      <c r="K48" s="43">
        <v>2.5747</v>
      </c>
      <c r="L48" s="43">
        <v>0.8569</v>
      </c>
      <c r="M48" s="44" t="s">
        <v>108</v>
      </c>
      <c r="N48" s="44" t="s">
        <v>108</v>
      </c>
      <c r="O48" s="45">
        <v>3.4316</v>
      </c>
    </row>
    <row r="49" spans="1:16" x14ac:dyDescent="0.25">
      <c r="A49" s="40">
        <f>[2]ПН!A49</f>
        <v>560077</v>
      </c>
      <c r="B49" s="41" t="str">
        <f>[2]ПН!B49</f>
        <v>СЕВЕРНАЯ РБ</v>
      </c>
      <c r="C49" s="42">
        <v>35943</v>
      </c>
      <c r="D49" s="42">
        <v>21887</v>
      </c>
      <c r="E49" s="42">
        <v>10485</v>
      </c>
      <c r="F49" s="42">
        <v>2056</v>
      </c>
      <c r="G49" s="43">
        <v>3.4279999999999999</v>
      </c>
      <c r="H49" s="43">
        <v>10.645</v>
      </c>
      <c r="I49" s="43">
        <v>3.407</v>
      </c>
      <c r="J49" s="43">
        <v>5</v>
      </c>
      <c r="K49" s="43">
        <v>2.8481999999999998</v>
      </c>
      <c r="L49" s="43">
        <v>0.82</v>
      </c>
      <c r="M49" s="44" t="s">
        <v>108</v>
      </c>
      <c r="N49" s="44" t="s">
        <v>108</v>
      </c>
      <c r="O49" s="45">
        <v>3.6682000000000001</v>
      </c>
      <c r="P49" s="38"/>
    </row>
    <row r="50" spans="1:16" x14ac:dyDescent="0.25">
      <c r="A50" s="40">
        <f>[2]ПН!A50</f>
        <v>560078</v>
      </c>
      <c r="B50" s="41" t="str">
        <f>[2]ПН!B50</f>
        <v>СОЛЬ-ИЛЕЦКАЯ ГБ</v>
      </c>
      <c r="C50" s="42">
        <v>109923</v>
      </c>
      <c r="D50" s="42">
        <v>84201</v>
      </c>
      <c r="E50" s="42">
        <v>34237</v>
      </c>
      <c r="F50" s="42">
        <v>11782</v>
      </c>
      <c r="G50" s="43">
        <v>3.2109999999999999</v>
      </c>
      <c r="H50" s="43">
        <v>7.1470000000000002</v>
      </c>
      <c r="I50" s="43">
        <v>3.12</v>
      </c>
      <c r="J50" s="43">
        <v>3.4510999999999998</v>
      </c>
      <c r="K50" s="43">
        <v>2.3212000000000002</v>
      </c>
      <c r="L50" s="43">
        <v>0.88349999999999995</v>
      </c>
      <c r="M50" s="44" t="s">
        <v>108</v>
      </c>
      <c r="N50" s="44" t="s">
        <v>108</v>
      </c>
      <c r="O50" s="45">
        <v>3.2046999999999999</v>
      </c>
    </row>
    <row r="51" spans="1:16" x14ac:dyDescent="0.25">
      <c r="A51" s="40">
        <f>[2]ПН!A51</f>
        <v>560079</v>
      </c>
      <c r="B51" s="41" t="str">
        <f>[2]ПН!B51</f>
        <v>СОРОЧИНСКАЯ ГБ</v>
      </c>
      <c r="C51" s="42">
        <v>203723</v>
      </c>
      <c r="D51" s="42">
        <v>109050</v>
      </c>
      <c r="E51" s="42">
        <v>32876</v>
      </c>
      <c r="F51" s="42">
        <v>9479</v>
      </c>
      <c r="G51" s="43">
        <v>6.1970000000000001</v>
      </c>
      <c r="H51" s="43">
        <v>11.504</v>
      </c>
      <c r="I51" s="43">
        <v>5</v>
      </c>
      <c r="J51" s="43">
        <v>5</v>
      </c>
      <c r="K51" s="43">
        <v>3.88</v>
      </c>
      <c r="L51" s="43">
        <v>1.1200000000000001</v>
      </c>
      <c r="M51" s="44" t="s">
        <v>108</v>
      </c>
      <c r="N51" s="44" t="s">
        <v>108</v>
      </c>
      <c r="O51" s="45">
        <v>5</v>
      </c>
      <c r="P51" s="38"/>
    </row>
    <row r="52" spans="1:16" x14ac:dyDescent="0.25">
      <c r="A52" s="40">
        <f>[2]ПН!A52</f>
        <v>560080</v>
      </c>
      <c r="B52" s="41" t="str">
        <f>[2]ПН!B52</f>
        <v>ТАШЛИНСКАЯ РБ</v>
      </c>
      <c r="C52" s="42">
        <v>45948</v>
      </c>
      <c r="D52" s="42">
        <v>45111</v>
      </c>
      <c r="E52" s="42">
        <v>17436</v>
      </c>
      <c r="F52" s="42">
        <v>5188</v>
      </c>
      <c r="G52" s="43">
        <v>2.6349999999999998</v>
      </c>
      <c r="H52" s="43">
        <v>8.6950000000000003</v>
      </c>
      <c r="I52" s="43">
        <v>2.3582000000000001</v>
      </c>
      <c r="J52" s="43">
        <v>4.3201999999999998</v>
      </c>
      <c r="K52" s="43">
        <v>1.8181</v>
      </c>
      <c r="L52" s="43">
        <v>0.98929999999999996</v>
      </c>
      <c r="M52" s="44" t="s">
        <v>108</v>
      </c>
      <c r="N52" s="44" t="s">
        <v>108</v>
      </c>
      <c r="O52" s="45">
        <v>2.8075000000000001</v>
      </c>
    </row>
    <row r="53" spans="1:16" x14ac:dyDescent="0.25">
      <c r="A53" s="40">
        <f>[2]ПН!A53</f>
        <v>560081</v>
      </c>
      <c r="B53" s="41" t="str">
        <f>[2]ПН!B53</f>
        <v>ТОЦКАЯ РБ</v>
      </c>
      <c r="C53" s="42">
        <v>64360</v>
      </c>
      <c r="D53" s="42">
        <v>65570</v>
      </c>
      <c r="E53" s="42">
        <v>19738</v>
      </c>
      <c r="F53" s="42">
        <v>6757</v>
      </c>
      <c r="G53" s="43">
        <v>3.2610000000000001</v>
      </c>
      <c r="H53" s="43">
        <v>9.7040000000000006</v>
      </c>
      <c r="I53" s="43">
        <v>3.1861000000000002</v>
      </c>
      <c r="J53" s="43">
        <v>4.8867000000000003</v>
      </c>
      <c r="K53" s="43">
        <v>2.3736000000000002</v>
      </c>
      <c r="L53" s="43">
        <v>1.2461</v>
      </c>
      <c r="M53" s="44" t="s">
        <v>108</v>
      </c>
      <c r="N53" s="44" t="s">
        <v>108</v>
      </c>
      <c r="O53" s="45">
        <v>3.6196999999999999</v>
      </c>
      <c r="P53" s="38"/>
    </row>
    <row r="54" spans="1:16" x14ac:dyDescent="0.25">
      <c r="A54" s="40">
        <f>[2]ПН!A54</f>
        <v>560082</v>
      </c>
      <c r="B54" s="41" t="str">
        <f>[2]ПН!B54</f>
        <v>ТЮЛЬГАНСКАЯ РБ</v>
      </c>
      <c r="C54" s="42">
        <v>59469</v>
      </c>
      <c r="D54" s="42">
        <v>35181</v>
      </c>
      <c r="E54" s="42">
        <v>15154</v>
      </c>
      <c r="F54" s="42">
        <v>3818</v>
      </c>
      <c r="G54" s="43">
        <v>3.9239999999999999</v>
      </c>
      <c r="H54" s="43">
        <v>9.2149999999999999</v>
      </c>
      <c r="I54" s="43">
        <v>4.0629999999999997</v>
      </c>
      <c r="J54" s="43">
        <v>4.6120999999999999</v>
      </c>
      <c r="K54" s="43">
        <v>3.2463000000000002</v>
      </c>
      <c r="L54" s="43">
        <v>0.92700000000000005</v>
      </c>
      <c r="M54" s="44" t="s">
        <v>108</v>
      </c>
      <c r="N54" s="44" t="s">
        <v>108</v>
      </c>
      <c r="O54" s="45">
        <v>4.1733000000000002</v>
      </c>
    </row>
    <row r="55" spans="1:16" x14ac:dyDescent="0.25">
      <c r="A55" s="40">
        <f>[2]ПН!A55</f>
        <v>560083</v>
      </c>
      <c r="B55" s="41" t="str">
        <f>[2]ПН!B55</f>
        <v>ШАРЛЫКСКАЯ РБ</v>
      </c>
      <c r="C55" s="42">
        <v>57050</v>
      </c>
      <c r="D55" s="42">
        <v>37086</v>
      </c>
      <c r="E55" s="42">
        <v>13909</v>
      </c>
      <c r="F55" s="42">
        <v>3273</v>
      </c>
      <c r="G55" s="43">
        <v>4.1020000000000003</v>
      </c>
      <c r="H55" s="43">
        <v>11.331</v>
      </c>
      <c r="I55" s="43">
        <v>4.2984</v>
      </c>
      <c r="J55" s="43">
        <v>5</v>
      </c>
      <c r="K55" s="43">
        <v>3.4817</v>
      </c>
      <c r="L55" s="43">
        <v>0.95</v>
      </c>
      <c r="M55" s="44" t="s">
        <v>108</v>
      </c>
      <c r="N55" s="44" t="s">
        <v>108</v>
      </c>
      <c r="O55" s="45">
        <v>4.4317000000000002</v>
      </c>
      <c r="P55" s="38"/>
    </row>
    <row r="56" spans="1:16" x14ac:dyDescent="0.25">
      <c r="A56" s="40">
        <f>[2]ПН!A56</f>
        <v>560084</v>
      </c>
      <c r="B56" s="41" t="str">
        <f>[2]ПН!B56</f>
        <v>ЯСНЕНСКАЯ ГБ</v>
      </c>
      <c r="C56" s="42">
        <v>56264</v>
      </c>
      <c r="D56" s="42">
        <v>45573</v>
      </c>
      <c r="E56" s="42">
        <v>20040</v>
      </c>
      <c r="F56" s="42">
        <v>6379</v>
      </c>
      <c r="G56" s="43">
        <v>2.8079999999999998</v>
      </c>
      <c r="H56" s="43">
        <v>7.1440000000000001</v>
      </c>
      <c r="I56" s="43">
        <v>2.5870000000000002</v>
      </c>
      <c r="J56" s="43">
        <v>3.4493999999999998</v>
      </c>
      <c r="K56" s="43">
        <v>1.9635</v>
      </c>
      <c r="L56" s="43">
        <v>0.83130000000000004</v>
      </c>
      <c r="M56" s="44" t="s">
        <v>108</v>
      </c>
      <c r="N56" s="44" t="s">
        <v>108</v>
      </c>
      <c r="O56" s="45">
        <v>2.7948</v>
      </c>
    </row>
    <row r="57" spans="1:16" ht="30" x14ac:dyDescent="0.25">
      <c r="A57" s="40">
        <f>[2]ПН!A57</f>
        <v>560085</v>
      </c>
      <c r="B57" s="41" t="str">
        <f>[2]ПН!B57</f>
        <v>СТУДЕНЧЕСКАЯ ПОЛИКЛИНИКА ОГУ</v>
      </c>
      <c r="C57" s="42">
        <v>23920</v>
      </c>
      <c r="D57" s="42">
        <v>1285</v>
      </c>
      <c r="E57" s="42">
        <v>9595</v>
      </c>
      <c r="F57" s="42">
        <v>549</v>
      </c>
      <c r="G57" s="43">
        <v>2.4929999999999999</v>
      </c>
      <c r="H57" s="43">
        <v>2.3410000000000002</v>
      </c>
      <c r="I57" s="43">
        <v>2.1703000000000001</v>
      </c>
      <c r="J57" s="43">
        <v>0.75290000000000001</v>
      </c>
      <c r="K57" s="43">
        <v>2.0531000000000001</v>
      </c>
      <c r="L57" s="43">
        <v>4.07E-2</v>
      </c>
      <c r="M57" s="44" t="s">
        <v>108</v>
      </c>
      <c r="N57" s="44" t="s">
        <v>108</v>
      </c>
      <c r="O57" s="45">
        <v>2.0937999999999999</v>
      </c>
      <c r="P57" s="38"/>
    </row>
    <row r="58" spans="1:16" x14ac:dyDescent="0.25">
      <c r="A58" s="40">
        <f>[2]ПН!A58</f>
        <v>560086</v>
      </c>
      <c r="B58" s="41" t="str">
        <f>[2]ПН!B58</f>
        <v>ОРЕНБУРГ ОКБ НА СТ. ОРЕНБУРГ</v>
      </c>
      <c r="C58" s="42">
        <v>87577</v>
      </c>
      <c r="D58" s="42">
        <v>5082</v>
      </c>
      <c r="E58" s="42">
        <v>17588</v>
      </c>
      <c r="F58" s="42">
        <v>553</v>
      </c>
      <c r="G58" s="43">
        <v>4.9790000000000001</v>
      </c>
      <c r="H58" s="43">
        <v>9.19</v>
      </c>
      <c r="I58" s="43">
        <v>5</v>
      </c>
      <c r="J58" s="43">
        <v>4.5980999999999996</v>
      </c>
      <c r="K58" s="43">
        <v>4.8499999999999996</v>
      </c>
      <c r="L58" s="43">
        <v>0.13789999999999999</v>
      </c>
      <c r="M58" s="44" t="s">
        <v>108</v>
      </c>
      <c r="N58" s="44" t="s">
        <v>108</v>
      </c>
      <c r="O58" s="45">
        <v>4.9878999999999998</v>
      </c>
    </row>
    <row r="59" spans="1:16" x14ac:dyDescent="0.25">
      <c r="A59" s="40">
        <f>[2]ПН!A59</f>
        <v>560087</v>
      </c>
      <c r="B59" s="41" t="str">
        <f>[2]ПН!B59</f>
        <v>ОРСКАЯ УБ НА СТ. ОРСК</v>
      </c>
      <c r="C59" s="42">
        <v>99901</v>
      </c>
      <c r="D59" s="42">
        <v>0</v>
      </c>
      <c r="E59" s="42">
        <v>24732</v>
      </c>
      <c r="F59" s="42">
        <v>1</v>
      </c>
      <c r="G59" s="43">
        <v>4.0389999999999997</v>
      </c>
      <c r="H59" s="43">
        <v>0</v>
      </c>
      <c r="I59" s="43">
        <v>4.2150999999999996</v>
      </c>
      <c r="J59" s="43">
        <v>0</v>
      </c>
      <c r="K59" s="43">
        <v>4.2150999999999996</v>
      </c>
      <c r="L59" s="43">
        <v>0</v>
      </c>
      <c r="M59" s="44" t="s">
        <v>108</v>
      </c>
      <c r="N59" s="44" t="s">
        <v>108</v>
      </c>
      <c r="O59" s="45">
        <v>4.2150999999999996</v>
      </c>
      <c r="P59" s="38"/>
    </row>
    <row r="60" spans="1:16" ht="30" x14ac:dyDescent="0.25">
      <c r="A60" s="40">
        <f>[2]ПН!A60</f>
        <v>560088</v>
      </c>
      <c r="B60" s="41" t="str">
        <f>[2]ПН!B60</f>
        <v>БУЗУЛУКСКАЯ УЗЛ.  Б-ЦА НА СТ.  БУЗУЛУК</v>
      </c>
      <c r="C60" s="42">
        <v>17852</v>
      </c>
      <c r="D60" s="42">
        <v>2</v>
      </c>
      <c r="E60" s="42">
        <v>6001</v>
      </c>
      <c r="F60" s="42">
        <v>0</v>
      </c>
      <c r="G60" s="43">
        <v>2.9750000000000001</v>
      </c>
      <c r="H60" s="43">
        <v>0</v>
      </c>
      <c r="I60" s="43">
        <v>2.8077999999999999</v>
      </c>
      <c r="J60" s="43">
        <v>0</v>
      </c>
      <c r="K60" s="43">
        <v>2.8077999999999999</v>
      </c>
      <c r="L60" s="43">
        <v>0</v>
      </c>
      <c r="M60" s="44" t="s">
        <v>108</v>
      </c>
      <c r="N60" s="44" t="s">
        <v>108</v>
      </c>
      <c r="O60" s="45">
        <v>2.8077999999999999</v>
      </c>
    </row>
    <row r="61" spans="1:16" ht="30" x14ac:dyDescent="0.25">
      <c r="A61" s="40">
        <f>[2]ПН!A61</f>
        <v>560089</v>
      </c>
      <c r="B61" s="41" t="str">
        <f>[2]ПН!B61</f>
        <v>АБДУЛИНСКАЯ УЗЛ. ПОЛ-КА НА СТ. АБДУЛИНО</v>
      </c>
      <c r="C61" s="42">
        <v>27112</v>
      </c>
      <c r="D61" s="42">
        <v>0</v>
      </c>
      <c r="E61" s="42">
        <v>3998</v>
      </c>
      <c r="F61" s="42">
        <v>0</v>
      </c>
      <c r="G61" s="43">
        <v>6.7809999999999997</v>
      </c>
      <c r="H61" s="43">
        <v>0</v>
      </c>
      <c r="I61" s="43">
        <v>5</v>
      </c>
      <c r="J61" s="43">
        <v>0</v>
      </c>
      <c r="K61" s="43">
        <v>5</v>
      </c>
      <c r="L61" s="43">
        <v>0</v>
      </c>
      <c r="M61" s="44" t="s">
        <v>108</v>
      </c>
      <c r="N61" s="44" t="s">
        <v>108</v>
      </c>
      <c r="O61" s="45">
        <v>5</v>
      </c>
      <c r="P61" s="38"/>
    </row>
    <row r="62" spans="1:16" ht="30" x14ac:dyDescent="0.25">
      <c r="A62" s="40">
        <f>[2]ПН!A62</f>
        <v>560096</v>
      </c>
      <c r="B62" s="41" t="str">
        <f>[2]ПН!B62</f>
        <v>ОРЕНБУРГ ФИЛИАЛ № 3 ФГБУ "426 ВГ" МО РФ</v>
      </c>
      <c r="C62" s="42">
        <v>368</v>
      </c>
      <c r="D62" s="42">
        <v>12</v>
      </c>
      <c r="E62" s="42">
        <v>399</v>
      </c>
      <c r="F62" s="42">
        <v>1</v>
      </c>
      <c r="G62" s="43">
        <v>0.92200000000000004</v>
      </c>
      <c r="H62" s="43">
        <v>12</v>
      </c>
      <c r="I62" s="43">
        <v>9.2600000000000002E-2</v>
      </c>
      <c r="J62" s="43">
        <v>5</v>
      </c>
      <c r="K62" s="43">
        <v>9.2399999999999996E-2</v>
      </c>
      <c r="L62" s="43">
        <v>1.4999999999999999E-2</v>
      </c>
      <c r="M62" s="44" t="s">
        <v>108</v>
      </c>
      <c r="N62" s="44" t="s">
        <v>108</v>
      </c>
      <c r="O62" s="45">
        <v>0.1074</v>
      </c>
    </row>
    <row r="63" spans="1:16" x14ac:dyDescent="0.25">
      <c r="A63" s="40">
        <f>[2]ПН!A63</f>
        <v>560098</v>
      </c>
      <c r="B63" s="41" t="str">
        <f>[2]ПН!B63</f>
        <v xml:space="preserve">ФКУЗ МСЧ-56 ФСИН РОССИИ </v>
      </c>
      <c r="C63" s="42">
        <v>6943</v>
      </c>
      <c r="D63" s="42">
        <v>0</v>
      </c>
      <c r="E63" s="42">
        <v>6662</v>
      </c>
      <c r="F63" s="42">
        <v>1</v>
      </c>
      <c r="G63" s="43">
        <v>1.042</v>
      </c>
      <c r="H63" s="43">
        <v>0</v>
      </c>
      <c r="I63" s="43">
        <v>0.25130000000000002</v>
      </c>
      <c r="J63" s="43">
        <v>0</v>
      </c>
      <c r="K63" s="43">
        <v>0.25130000000000002</v>
      </c>
      <c r="L63" s="43">
        <v>0</v>
      </c>
      <c r="M63" s="44" t="s">
        <v>108</v>
      </c>
      <c r="N63" s="44" t="s">
        <v>108</v>
      </c>
      <c r="O63" s="45">
        <v>0.25130000000000002</v>
      </c>
      <c r="P63" s="38"/>
    </row>
    <row r="64" spans="1:16" ht="30" x14ac:dyDescent="0.25">
      <c r="A64" s="40">
        <f>[2]ПН!A64</f>
        <v>560099</v>
      </c>
      <c r="B64" s="41" t="str">
        <f>[2]ПН!B64</f>
        <v>МСЧ МВД ПО ОРЕНБУРГСКОЙ ОБЛАСТИ</v>
      </c>
      <c r="C64" s="42">
        <v>1784</v>
      </c>
      <c r="D64" s="42">
        <v>166</v>
      </c>
      <c r="E64" s="42">
        <v>2093</v>
      </c>
      <c r="F64" s="42">
        <v>57</v>
      </c>
      <c r="G64" s="43">
        <v>0.85199999999999998</v>
      </c>
      <c r="H64" s="43">
        <v>2.9119999999999999</v>
      </c>
      <c r="I64" s="43">
        <v>0</v>
      </c>
      <c r="J64" s="43">
        <v>1.0734999999999999</v>
      </c>
      <c r="K64" s="43">
        <v>0</v>
      </c>
      <c r="L64" s="43">
        <v>2.9000000000000001E-2</v>
      </c>
      <c r="M64" s="44" t="s">
        <v>108</v>
      </c>
      <c r="N64" s="44" t="s">
        <v>108</v>
      </c>
      <c r="O64" s="45">
        <v>2.9000000000000001E-2</v>
      </c>
    </row>
    <row r="65" spans="1:16" x14ac:dyDescent="0.25">
      <c r="A65" s="40">
        <f>[2]ПН!A65</f>
        <v>560205</v>
      </c>
      <c r="B65" s="41" t="str">
        <f>[2]ПН!B65</f>
        <v>КДЦ ООО</v>
      </c>
      <c r="C65" s="42">
        <v>56</v>
      </c>
      <c r="D65" s="42">
        <v>228</v>
      </c>
      <c r="E65" s="42">
        <v>21</v>
      </c>
      <c r="F65" s="42">
        <v>26</v>
      </c>
      <c r="G65" s="43">
        <v>2.6669999999999998</v>
      </c>
      <c r="H65" s="43">
        <v>8.7690000000000001</v>
      </c>
      <c r="I65" s="43">
        <v>2.4005000000000001</v>
      </c>
      <c r="J65" s="43">
        <v>4.3616999999999999</v>
      </c>
      <c r="K65" s="43">
        <v>1.073</v>
      </c>
      <c r="L65" s="43">
        <v>2.4119999999999999</v>
      </c>
      <c r="M65" s="44" t="s">
        <v>108</v>
      </c>
      <c r="N65" s="44" t="s">
        <v>108</v>
      </c>
      <c r="O65" s="45">
        <v>3.4851000000000001</v>
      </c>
      <c r="P65" s="38"/>
    </row>
    <row r="66" spans="1:16" ht="45" x14ac:dyDescent="0.25">
      <c r="A66" s="40">
        <f>[2]ПН!A66</f>
        <v>560206</v>
      </c>
      <c r="B66" s="41" t="str">
        <f>[2]ПН!B66</f>
        <v>НОВОТРОИЦК БОЛЬНИЦА СКОРОЙ МЕДИЦИНСКОЙ ПОМОЩИ</v>
      </c>
      <c r="C66" s="42">
        <v>295097</v>
      </c>
      <c r="D66" s="42">
        <v>60</v>
      </c>
      <c r="E66" s="42">
        <v>72079</v>
      </c>
      <c r="F66" s="42">
        <v>14</v>
      </c>
      <c r="G66" s="43">
        <v>4.0940000000000003</v>
      </c>
      <c r="H66" s="43">
        <v>4.2859999999999996</v>
      </c>
      <c r="I66" s="43">
        <v>4.2877999999999998</v>
      </c>
      <c r="J66" s="43">
        <v>1.8449</v>
      </c>
      <c r="K66" s="43">
        <v>4.2877999999999998</v>
      </c>
      <c r="L66" s="43">
        <v>0</v>
      </c>
      <c r="M66" s="44" t="s">
        <v>108</v>
      </c>
      <c r="N66" s="44" t="s">
        <v>108</v>
      </c>
      <c r="O66" s="45">
        <v>4.2877999999999998</v>
      </c>
    </row>
    <row r="67" spans="1:16" ht="45" x14ac:dyDescent="0.25">
      <c r="A67" s="40">
        <f>[2]ПН!A67</f>
        <v>560214</v>
      </c>
      <c r="B67" s="41" t="str">
        <f>[2]ПН!B67</f>
        <v>БУЗУЛУКСКАЯ БОЛЬНИЦА СКОРОЙ МЕДИЦИНСКОЙ ПОМОЩИ</v>
      </c>
      <c r="C67" s="42">
        <v>358481</v>
      </c>
      <c r="D67" s="42">
        <v>267242</v>
      </c>
      <c r="E67" s="42">
        <v>81639</v>
      </c>
      <c r="F67" s="42">
        <v>26383</v>
      </c>
      <c r="G67" s="43">
        <v>4.391</v>
      </c>
      <c r="H67" s="43">
        <v>10.129</v>
      </c>
      <c r="I67" s="43">
        <v>4.6806000000000001</v>
      </c>
      <c r="J67" s="43">
        <v>5</v>
      </c>
      <c r="K67" s="43">
        <v>3.5385</v>
      </c>
      <c r="L67" s="43">
        <v>1.22</v>
      </c>
      <c r="M67" s="44" t="s">
        <v>108</v>
      </c>
      <c r="N67" s="44" t="s">
        <v>108</v>
      </c>
      <c r="O67" s="45">
        <v>4.7584999999999997</v>
      </c>
    </row>
    <row r="68" spans="1:16" x14ac:dyDescent="0.25">
      <c r="A68" s="46"/>
      <c r="B68" s="47" t="s">
        <v>18</v>
      </c>
      <c r="C68" s="48">
        <f>SUM(C7:C67)</f>
        <v>6342056</v>
      </c>
      <c r="D68" s="48">
        <f t="shared" ref="D68:F68" si="0">SUM(D7:D67)</f>
        <v>4532121</v>
      </c>
      <c r="E68" s="48">
        <f t="shared" si="0"/>
        <v>1492859</v>
      </c>
      <c r="F68" s="48">
        <f t="shared" si="0"/>
        <v>432665</v>
      </c>
      <c r="G68" s="49">
        <f>C68/E68</f>
        <v>4.2483000000000004</v>
      </c>
      <c r="H68" s="49">
        <f>D68/F68</f>
        <v>10.4749</v>
      </c>
      <c r="I68" s="49">
        <v>3.7418999999999998</v>
      </c>
      <c r="J68" s="49">
        <v>3.7343000000000002</v>
      </c>
      <c r="K68" s="50">
        <v>3.0217999999999998</v>
      </c>
      <c r="L68" s="50">
        <v>0.97299999999999998</v>
      </c>
      <c r="M68" s="51"/>
      <c r="N68" s="51"/>
      <c r="O68" s="52">
        <v>3.9946999999999999</v>
      </c>
    </row>
  </sheetData>
  <mergeCells count="24">
    <mergeCell ref="A3:O3"/>
    <mergeCell ref="A4:A6"/>
    <mergeCell ref="B4:B6"/>
    <mergeCell ref="C4:D4"/>
    <mergeCell ref="E4:F4"/>
    <mergeCell ref="G4:H4"/>
    <mergeCell ref="I4:J4"/>
    <mergeCell ref="K4:L4"/>
    <mergeCell ref="L1:O1"/>
    <mergeCell ref="C5:C6"/>
    <mergeCell ref="D5:D6"/>
    <mergeCell ref="E5:E6"/>
    <mergeCell ref="F5:F6"/>
    <mergeCell ref="G5:G6"/>
    <mergeCell ref="L5:L6"/>
    <mergeCell ref="M5:M6"/>
    <mergeCell ref="N5:N6"/>
    <mergeCell ref="O5:O6"/>
    <mergeCell ref="M4:N4"/>
    <mergeCell ref="H5:H6"/>
    <mergeCell ref="I5:I6"/>
    <mergeCell ref="J5:J6"/>
    <mergeCell ref="K5:K6"/>
    <mergeCell ref="A2:O2"/>
  </mergeCells>
  <pageMargins left="0.7" right="0.7" top="0.75" bottom="0.75" header="0.3" footer="0.3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view="pageBreakPreview" topLeftCell="A41" zoomScale="93" zoomScaleNormal="98" zoomScaleSheetLayoutView="93" workbookViewId="0">
      <selection activeCell="B25" activeCellId="3" sqref="B7:B11 B13:B17 B19:B23 B25:B29"/>
    </sheetView>
  </sheetViews>
  <sheetFormatPr defaultRowHeight="15" x14ac:dyDescent="0.25"/>
  <cols>
    <col min="1" max="1" width="36.7109375" customWidth="1"/>
    <col min="2" max="2" width="17.28515625" customWidth="1"/>
    <col min="3" max="3" width="22.42578125" customWidth="1"/>
  </cols>
  <sheetData>
    <row r="1" spans="1:8" ht="39" customHeight="1" x14ac:dyDescent="0.25">
      <c r="A1" s="1"/>
      <c r="B1" s="286" t="s">
        <v>279</v>
      </c>
      <c r="C1" s="286"/>
    </row>
    <row r="2" spans="1:8" ht="74.25" customHeight="1" x14ac:dyDescent="0.25">
      <c r="A2" s="279" t="s">
        <v>280</v>
      </c>
      <c r="B2" s="279"/>
      <c r="C2" s="279"/>
      <c r="D2" s="206"/>
      <c r="E2" s="206"/>
      <c r="F2" s="206"/>
      <c r="G2" s="206"/>
      <c r="H2" s="206"/>
    </row>
    <row r="3" spans="1:8" ht="21.75" customHeight="1" x14ac:dyDescent="0.25">
      <c r="A3" s="280"/>
      <c r="B3" s="281" t="s">
        <v>4</v>
      </c>
      <c r="C3" s="281"/>
    </row>
    <row r="4" spans="1:8" x14ac:dyDescent="0.25">
      <c r="A4" s="280"/>
      <c r="B4" s="7" t="s">
        <v>5</v>
      </c>
      <c r="C4" s="7" t="s">
        <v>7</v>
      </c>
    </row>
    <row r="5" spans="1:8" ht="24" customHeight="1" x14ac:dyDescent="0.25">
      <c r="A5" s="265" t="s">
        <v>33</v>
      </c>
      <c r="B5" s="140">
        <v>2446</v>
      </c>
      <c r="C5" s="141">
        <v>115018303</v>
      </c>
    </row>
    <row r="6" spans="1:8" x14ac:dyDescent="0.25">
      <c r="A6" s="198" t="s">
        <v>8</v>
      </c>
      <c r="B6" s="197">
        <v>405</v>
      </c>
      <c r="C6" s="203">
        <v>22872008</v>
      </c>
    </row>
    <row r="7" spans="1:8" x14ac:dyDescent="0.25">
      <c r="A7" s="120" t="s">
        <v>11</v>
      </c>
      <c r="B7" s="120">
        <v>86</v>
      </c>
      <c r="C7" s="163">
        <v>8839986</v>
      </c>
    </row>
    <row r="8" spans="1:8" x14ac:dyDescent="0.25">
      <c r="A8" s="120" t="s">
        <v>12</v>
      </c>
      <c r="B8" s="120">
        <v>61</v>
      </c>
      <c r="C8" s="163">
        <v>3979460</v>
      </c>
    </row>
    <row r="9" spans="1:8" x14ac:dyDescent="0.25">
      <c r="A9" s="120" t="s">
        <v>13</v>
      </c>
      <c r="B9" s="120">
        <v>75</v>
      </c>
      <c r="C9" s="163">
        <v>2915453</v>
      </c>
    </row>
    <row r="10" spans="1:8" x14ac:dyDescent="0.25">
      <c r="A10" s="120" t="s">
        <v>0</v>
      </c>
      <c r="B10" s="120">
        <v>45</v>
      </c>
      <c r="C10" s="163">
        <v>1746941</v>
      </c>
    </row>
    <row r="11" spans="1:8" x14ac:dyDescent="0.25">
      <c r="A11" s="120" t="s">
        <v>22</v>
      </c>
      <c r="B11" s="120">
        <v>138</v>
      </c>
      <c r="C11" s="163">
        <v>5390168</v>
      </c>
    </row>
    <row r="12" spans="1:8" x14ac:dyDescent="0.25">
      <c r="A12" s="198" t="s">
        <v>9</v>
      </c>
      <c r="B12" s="197">
        <v>691</v>
      </c>
      <c r="C12" s="203">
        <v>28334465</v>
      </c>
    </row>
    <row r="13" spans="1:8" x14ac:dyDescent="0.25">
      <c r="A13" s="120" t="s">
        <v>11</v>
      </c>
      <c r="B13" s="120">
        <v>276</v>
      </c>
      <c r="C13" s="163">
        <v>11308293</v>
      </c>
    </row>
    <row r="14" spans="1:8" x14ac:dyDescent="0.25">
      <c r="A14" s="120" t="s">
        <v>12</v>
      </c>
      <c r="B14" s="120">
        <v>121</v>
      </c>
      <c r="C14" s="163">
        <v>4961373</v>
      </c>
    </row>
    <row r="15" spans="1:8" x14ac:dyDescent="0.25">
      <c r="A15" s="120" t="s">
        <v>13</v>
      </c>
      <c r="B15" s="120">
        <v>88</v>
      </c>
      <c r="C15" s="163">
        <v>3604522</v>
      </c>
    </row>
    <row r="16" spans="1:8" x14ac:dyDescent="0.25">
      <c r="A16" s="120" t="s">
        <v>0</v>
      </c>
      <c r="B16" s="120">
        <v>53</v>
      </c>
      <c r="C16" s="163">
        <v>2156804</v>
      </c>
    </row>
    <row r="17" spans="1:4" x14ac:dyDescent="0.25">
      <c r="A17" s="120" t="s">
        <v>22</v>
      </c>
      <c r="B17" s="120">
        <v>153</v>
      </c>
      <c r="C17" s="163">
        <v>6303473</v>
      </c>
    </row>
    <row r="18" spans="1:4" x14ac:dyDescent="0.25">
      <c r="A18" s="198" t="s">
        <v>10</v>
      </c>
      <c r="B18" s="197">
        <v>676</v>
      </c>
      <c r="C18" s="203">
        <v>30500628</v>
      </c>
      <c r="D18" s="199"/>
    </row>
    <row r="19" spans="1:4" x14ac:dyDescent="0.25">
      <c r="A19" s="120" t="s">
        <v>11</v>
      </c>
      <c r="B19" s="120">
        <v>370</v>
      </c>
      <c r="C19" s="163">
        <v>15651742</v>
      </c>
    </row>
    <row r="20" spans="1:4" x14ac:dyDescent="0.25">
      <c r="A20" s="120" t="s">
        <v>12</v>
      </c>
      <c r="B20" s="120">
        <v>93</v>
      </c>
      <c r="C20" s="163">
        <v>4612860</v>
      </c>
    </row>
    <row r="21" spans="1:4" x14ac:dyDescent="0.25">
      <c r="A21" s="120" t="s">
        <v>13</v>
      </c>
      <c r="B21" s="120">
        <v>69</v>
      </c>
      <c r="C21" s="163">
        <v>3178922</v>
      </c>
    </row>
    <row r="22" spans="1:4" x14ac:dyDescent="0.25">
      <c r="A22" s="120" t="s">
        <v>0</v>
      </c>
      <c r="B22" s="120">
        <v>32</v>
      </c>
      <c r="C22" s="163">
        <v>1505161</v>
      </c>
    </row>
    <row r="23" spans="1:4" x14ac:dyDescent="0.25">
      <c r="A23" s="120" t="s">
        <v>22</v>
      </c>
      <c r="B23" s="120">
        <v>112</v>
      </c>
      <c r="C23" s="163">
        <v>5551943</v>
      </c>
    </row>
    <row r="24" spans="1:4" x14ac:dyDescent="0.25">
      <c r="A24" s="198" t="s">
        <v>14</v>
      </c>
      <c r="B24" s="197">
        <v>674</v>
      </c>
      <c r="C24" s="203">
        <v>33311202</v>
      </c>
    </row>
    <row r="25" spans="1:4" x14ac:dyDescent="0.25">
      <c r="A25" s="120" t="s">
        <v>11</v>
      </c>
      <c r="B25" s="120">
        <v>336</v>
      </c>
      <c r="C25" s="163">
        <v>15141520</v>
      </c>
    </row>
    <row r="26" spans="1:4" x14ac:dyDescent="0.25">
      <c r="A26" s="120" t="s">
        <v>12</v>
      </c>
      <c r="B26" s="120">
        <v>85</v>
      </c>
      <c r="C26" s="163">
        <v>4462489</v>
      </c>
    </row>
    <row r="27" spans="1:4" x14ac:dyDescent="0.25">
      <c r="A27" s="120" t="s">
        <v>13</v>
      </c>
      <c r="B27" s="120">
        <v>98</v>
      </c>
      <c r="C27" s="163">
        <v>5130109</v>
      </c>
    </row>
    <row r="28" spans="1:4" x14ac:dyDescent="0.25">
      <c r="A28" s="120" t="s">
        <v>0</v>
      </c>
      <c r="B28" s="120">
        <v>54</v>
      </c>
      <c r="C28" s="163">
        <v>3206126</v>
      </c>
    </row>
    <row r="29" spans="1:4" x14ac:dyDescent="0.25">
      <c r="A29" s="120" t="s">
        <v>22</v>
      </c>
      <c r="B29" s="120">
        <v>101</v>
      </c>
      <c r="C29" s="163">
        <v>5370958</v>
      </c>
    </row>
    <row r="30" spans="1:4" ht="36" customHeight="1" x14ac:dyDescent="0.25">
      <c r="A30" s="265" t="s">
        <v>274</v>
      </c>
      <c r="B30" s="140">
        <v>2360</v>
      </c>
      <c r="C30" s="141">
        <v>27372919</v>
      </c>
    </row>
    <row r="31" spans="1:4" x14ac:dyDescent="0.25">
      <c r="A31" s="198" t="s">
        <v>8</v>
      </c>
      <c r="B31" s="197">
        <v>587</v>
      </c>
      <c r="C31" s="203">
        <v>5950778</v>
      </c>
    </row>
    <row r="32" spans="1:4" x14ac:dyDescent="0.25">
      <c r="A32" s="120" t="s">
        <v>11</v>
      </c>
      <c r="B32" s="120">
        <v>135</v>
      </c>
      <c r="C32" s="163">
        <v>1361470</v>
      </c>
    </row>
    <row r="33" spans="1:3" x14ac:dyDescent="0.25">
      <c r="A33" s="120" t="s">
        <v>12</v>
      </c>
      <c r="B33" s="120">
        <v>246</v>
      </c>
      <c r="C33" s="163">
        <v>2502109</v>
      </c>
    </row>
    <row r="34" spans="1:3" x14ac:dyDescent="0.25">
      <c r="A34" s="120" t="s">
        <v>13</v>
      </c>
      <c r="B34" s="120">
        <v>68</v>
      </c>
      <c r="C34" s="163">
        <v>688500</v>
      </c>
    </row>
    <row r="35" spans="1:3" x14ac:dyDescent="0.25">
      <c r="A35" s="120" t="s">
        <v>0</v>
      </c>
      <c r="B35" s="120">
        <v>6</v>
      </c>
      <c r="C35" s="163">
        <v>67538</v>
      </c>
    </row>
    <row r="36" spans="1:3" x14ac:dyDescent="0.25">
      <c r="A36" s="120" t="s">
        <v>22</v>
      </c>
      <c r="B36" s="120">
        <v>132</v>
      </c>
      <c r="C36" s="163">
        <v>1331161</v>
      </c>
    </row>
    <row r="37" spans="1:3" x14ac:dyDescent="0.25">
      <c r="A37" s="198" t="s">
        <v>9</v>
      </c>
      <c r="B37" s="197">
        <v>587</v>
      </c>
      <c r="C37" s="203">
        <v>7099078</v>
      </c>
    </row>
    <row r="38" spans="1:3" x14ac:dyDescent="0.25">
      <c r="A38" s="120" t="s">
        <v>11</v>
      </c>
      <c r="B38" s="120">
        <v>133</v>
      </c>
      <c r="C38" s="163">
        <v>1632262</v>
      </c>
    </row>
    <row r="39" spans="1:3" x14ac:dyDescent="0.25">
      <c r="A39" s="120" t="s">
        <v>12</v>
      </c>
      <c r="B39" s="120">
        <v>273</v>
      </c>
      <c r="C39" s="163">
        <v>3253305</v>
      </c>
    </row>
    <row r="40" spans="1:3" x14ac:dyDescent="0.25">
      <c r="A40" s="120" t="s">
        <v>13</v>
      </c>
      <c r="B40" s="120">
        <v>51</v>
      </c>
      <c r="C40" s="163">
        <v>626349</v>
      </c>
    </row>
    <row r="41" spans="1:3" x14ac:dyDescent="0.25">
      <c r="A41" s="120" t="s">
        <v>0</v>
      </c>
      <c r="B41" s="120">
        <v>11</v>
      </c>
      <c r="C41" s="163">
        <v>139692</v>
      </c>
    </row>
    <row r="42" spans="1:3" x14ac:dyDescent="0.25">
      <c r="A42" s="120" t="s">
        <v>22</v>
      </c>
      <c r="B42" s="120">
        <v>119</v>
      </c>
      <c r="C42" s="163">
        <v>1447470</v>
      </c>
    </row>
    <row r="43" spans="1:3" x14ac:dyDescent="0.25">
      <c r="A43" s="198" t="s">
        <v>10</v>
      </c>
      <c r="B43" s="197">
        <v>593</v>
      </c>
      <c r="C43" s="203">
        <v>6869835</v>
      </c>
    </row>
    <row r="44" spans="1:3" x14ac:dyDescent="0.25">
      <c r="A44" s="120" t="s">
        <v>11</v>
      </c>
      <c r="B44" s="120">
        <v>125</v>
      </c>
      <c r="C44" s="163">
        <v>1529779</v>
      </c>
    </row>
    <row r="45" spans="1:3" x14ac:dyDescent="0.25">
      <c r="A45" s="120" t="s">
        <v>12</v>
      </c>
      <c r="B45" s="120">
        <v>278</v>
      </c>
      <c r="C45" s="163">
        <v>2813292</v>
      </c>
    </row>
    <row r="46" spans="1:3" x14ac:dyDescent="0.25">
      <c r="A46" s="120" t="s">
        <v>13</v>
      </c>
      <c r="B46" s="120">
        <v>47</v>
      </c>
      <c r="C46" s="163">
        <v>771195</v>
      </c>
    </row>
    <row r="47" spans="1:3" x14ac:dyDescent="0.25">
      <c r="A47" s="120" t="s">
        <v>0</v>
      </c>
      <c r="B47" s="120">
        <v>8</v>
      </c>
      <c r="C47" s="163">
        <v>98449</v>
      </c>
    </row>
    <row r="48" spans="1:3" x14ac:dyDescent="0.25">
      <c r="A48" s="120" t="s">
        <v>22</v>
      </c>
      <c r="B48" s="120">
        <v>135</v>
      </c>
      <c r="C48" s="163">
        <v>1657120</v>
      </c>
    </row>
    <row r="49" spans="1:3" x14ac:dyDescent="0.25">
      <c r="A49" s="198" t="s">
        <v>14</v>
      </c>
      <c r="B49" s="197">
        <v>593</v>
      </c>
      <c r="C49" s="203">
        <v>7453228</v>
      </c>
    </row>
    <row r="50" spans="1:3" ht="15.75" x14ac:dyDescent="0.25">
      <c r="A50" s="265" t="s">
        <v>289</v>
      </c>
      <c r="B50" s="140">
        <v>2132</v>
      </c>
      <c r="C50" s="141">
        <v>17544480</v>
      </c>
    </row>
    <row r="51" spans="1:3" x14ac:dyDescent="0.25">
      <c r="A51" s="198" t="s">
        <v>8</v>
      </c>
      <c r="B51" s="197">
        <v>510</v>
      </c>
      <c r="C51" s="203">
        <v>4112641</v>
      </c>
    </row>
    <row r="52" spans="1:3" x14ac:dyDescent="0.25">
      <c r="A52" s="198" t="s">
        <v>9</v>
      </c>
      <c r="B52" s="197">
        <v>337</v>
      </c>
      <c r="C52" s="203">
        <v>2572586</v>
      </c>
    </row>
    <row r="53" spans="1:3" x14ac:dyDescent="0.25">
      <c r="A53" s="120" t="s">
        <v>11</v>
      </c>
      <c r="B53" s="120">
        <v>194</v>
      </c>
      <c r="C53" s="163">
        <v>1473665</v>
      </c>
    </row>
    <row r="54" spans="1:3" x14ac:dyDescent="0.25">
      <c r="A54" s="120" t="s">
        <v>12</v>
      </c>
      <c r="B54" s="120">
        <v>35</v>
      </c>
      <c r="C54" s="163">
        <v>265792</v>
      </c>
    </row>
    <row r="55" spans="1:3" x14ac:dyDescent="0.25">
      <c r="A55" s="120" t="s">
        <v>13</v>
      </c>
      <c r="B55" s="120">
        <v>34</v>
      </c>
      <c r="C55" s="163">
        <v>263929</v>
      </c>
    </row>
    <row r="56" spans="1:3" x14ac:dyDescent="0.25">
      <c r="A56" s="120" t="s">
        <v>0</v>
      </c>
      <c r="B56" s="120">
        <v>13</v>
      </c>
      <c r="C56" s="163">
        <v>100198</v>
      </c>
    </row>
    <row r="57" spans="1:3" x14ac:dyDescent="0.25">
      <c r="A57" s="120" t="s">
        <v>22</v>
      </c>
      <c r="B57" s="120">
        <v>61</v>
      </c>
      <c r="C57" s="163">
        <v>469002</v>
      </c>
    </row>
    <row r="58" spans="1:3" x14ac:dyDescent="0.25">
      <c r="A58" s="198" t="s">
        <v>10</v>
      </c>
      <c r="B58" s="197">
        <v>424</v>
      </c>
      <c r="C58" s="203">
        <v>3497350</v>
      </c>
    </row>
    <row r="59" spans="1:3" x14ac:dyDescent="0.25">
      <c r="A59" s="120" t="s">
        <v>11</v>
      </c>
      <c r="B59" s="120">
        <v>278</v>
      </c>
      <c r="C59" s="163">
        <v>2289840</v>
      </c>
    </row>
    <row r="60" spans="1:3" x14ac:dyDescent="0.25">
      <c r="A60" s="120" t="s">
        <v>12</v>
      </c>
      <c r="B60" s="120">
        <v>37</v>
      </c>
      <c r="C60" s="163">
        <v>312053</v>
      </c>
    </row>
    <row r="61" spans="1:3" x14ac:dyDescent="0.25">
      <c r="A61" s="120" t="s">
        <v>13</v>
      </c>
      <c r="B61" s="120">
        <v>29</v>
      </c>
      <c r="C61" s="163">
        <v>244442</v>
      </c>
    </row>
    <row r="62" spans="1:3" x14ac:dyDescent="0.25">
      <c r="A62" s="120" t="s">
        <v>0</v>
      </c>
      <c r="B62" s="120">
        <v>18</v>
      </c>
      <c r="C62" s="163">
        <v>138802</v>
      </c>
    </row>
    <row r="63" spans="1:3" x14ac:dyDescent="0.25">
      <c r="A63" s="120" t="s">
        <v>22</v>
      </c>
      <c r="B63" s="120">
        <v>62</v>
      </c>
      <c r="C63" s="163">
        <v>512213</v>
      </c>
    </row>
    <row r="64" spans="1:3" x14ac:dyDescent="0.25">
      <c r="A64" s="198" t="s">
        <v>14</v>
      </c>
      <c r="B64" s="197">
        <v>861</v>
      </c>
      <c r="C64" s="203">
        <v>7361903</v>
      </c>
    </row>
    <row r="65" spans="1:3" x14ac:dyDescent="0.25">
      <c r="A65" s="120" t="s">
        <v>11</v>
      </c>
      <c r="B65" s="120">
        <v>491</v>
      </c>
      <c r="C65" s="163">
        <v>4201184</v>
      </c>
    </row>
    <row r="66" spans="1:3" x14ac:dyDescent="0.25">
      <c r="A66" s="120" t="s">
        <v>12</v>
      </c>
      <c r="B66" s="120">
        <v>86</v>
      </c>
      <c r="C66" s="163">
        <v>757729</v>
      </c>
    </row>
    <row r="67" spans="1:3" x14ac:dyDescent="0.25">
      <c r="A67" s="120" t="s">
        <v>13</v>
      </c>
      <c r="B67" s="120">
        <v>90</v>
      </c>
      <c r="C67" s="163">
        <v>752420</v>
      </c>
    </row>
    <row r="68" spans="1:3" x14ac:dyDescent="0.25">
      <c r="A68" s="120" t="s">
        <v>0</v>
      </c>
      <c r="B68" s="120">
        <v>39</v>
      </c>
      <c r="C68" s="163">
        <v>313518</v>
      </c>
    </row>
    <row r="69" spans="1:3" x14ac:dyDescent="0.25">
      <c r="A69" s="120" t="s">
        <v>22</v>
      </c>
      <c r="B69" s="120">
        <v>155</v>
      </c>
      <c r="C69" s="163">
        <v>1337052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verticalDpi="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118" zoomScaleNormal="100" zoomScaleSheetLayoutView="118" workbookViewId="0">
      <selection activeCell="E6" sqref="E6"/>
    </sheetView>
  </sheetViews>
  <sheetFormatPr defaultColWidth="9.140625" defaultRowHeight="15" x14ac:dyDescent="0.25"/>
  <cols>
    <col min="1" max="1" width="36.28515625" style="110" customWidth="1"/>
    <col min="2" max="2" width="20.140625" style="110" customWidth="1"/>
    <col min="3" max="3" width="8.140625" style="110" customWidth="1"/>
    <col min="4" max="4" width="16" style="110" customWidth="1"/>
    <col min="5" max="5" width="9.42578125" style="110" customWidth="1"/>
    <col min="6" max="6" width="19" style="110" customWidth="1"/>
    <col min="7" max="7" width="8.85546875" style="110" customWidth="1"/>
    <col min="8" max="8" width="20" style="110" customWidth="1"/>
    <col min="9" max="10" width="9.140625" style="110"/>
    <col min="11" max="11" width="12.28515625" style="110" customWidth="1"/>
    <col min="12" max="16384" width="9.140625" style="110"/>
  </cols>
  <sheetData>
    <row r="1" spans="1:10" ht="45.75" customHeight="1" x14ac:dyDescent="0.25">
      <c r="E1" s="147"/>
      <c r="F1" s="282" t="s">
        <v>278</v>
      </c>
      <c r="G1" s="282"/>
      <c r="H1" s="282"/>
    </row>
    <row r="2" spans="1:10" ht="45.75" customHeight="1" x14ac:dyDescent="0.25">
      <c r="A2" s="283" t="s">
        <v>280</v>
      </c>
      <c r="B2" s="283"/>
      <c r="C2" s="283"/>
      <c r="D2" s="283"/>
      <c r="E2" s="283"/>
      <c r="F2" s="283"/>
      <c r="G2" s="283"/>
      <c r="H2" s="283"/>
    </row>
    <row r="3" spans="1:10" ht="15.75" x14ac:dyDescent="0.25">
      <c r="A3" s="280" t="s">
        <v>1</v>
      </c>
      <c r="B3" s="287" t="s">
        <v>224</v>
      </c>
      <c r="C3" s="280" t="s">
        <v>2</v>
      </c>
      <c r="D3" s="280"/>
      <c r="E3" s="280" t="s">
        <v>3</v>
      </c>
      <c r="F3" s="280"/>
      <c r="G3" s="280" t="s">
        <v>4</v>
      </c>
      <c r="H3" s="280"/>
    </row>
    <row r="4" spans="1:10" ht="15.75" x14ac:dyDescent="0.25">
      <c r="A4" s="280"/>
      <c r="B4" s="287"/>
      <c r="C4" s="230" t="s">
        <v>5</v>
      </c>
      <c r="D4" s="230" t="s">
        <v>7</v>
      </c>
      <c r="E4" s="229" t="s">
        <v>5</v>
      </c>
      <c r="F4" s="230" t="s">
        <v>7</v>
      </c>
      <c r="G4" s="229" t="s">
        <v>5</v>
      </c>
      <c r="H4" s="230" t="s">
        <v>7</v>
      </c>
    </row>
    <row r="5" spans="1:10" ht="31.5" x14ac:dyDescent="0.25">
      <c r="A5" s="232" t="s">
        <v>272</v>
      </c>
      <c r="B5" s="229" t="s">
        <v>273</v>
      </c>
      <c r="C5" s="148">
        <v>2842</v>
      </c>
      <c r="D5" s="152">
        <f>123076203</f>
        <v>123076203</v>
      </c>
      <c r="E5" s="233">
        <v>-396</v>
      </c>
      <c r="F5" s="234">
        <v>-8057900</v>
      </c>
      <c r="G5" s="233">
        <f>C5+E5</f>
        <v>2446</v>
      </c>
      <c r="H5" s="234">
        <f t="shared" ref="H5:H7" si="0">D5+F5</f>
        <v>115018303</v>
      </c>
    </row>
    <row r="6" spans="1:10" ht="31.5" x14ac:dyDescent="0.25">
      <c r="A6" s="232" t="s">
        <v>274</v>
      </c>
      <c r="B6" s="229" t="s">
        <v>275</v>
      </c>
      <c r="C6" s="148">
        <v>2360</v>
      </c>
      <c r="D6" s="152">
        <f>29279212</f>
        <v>29279212</v>
      </c>
      <c r="E6" s="233">
        <v>0</v>
      </c>
      <c r="F6" s="234">
        <v>-1906293</v>
      </c>
      <c r="G6" s="233">
        <f>C6+E6</f>
        <v>2360</v>
      </c>
      <c r="H6" s="234">
        <f t="shared" si="0"/>
        <v>27372919</v>
      </c>
    </row>
    <row r="7" spans="1:10" s="242" customFormat="1" ht="31.5" x14ac:dyDescent="0.25">
      <c r="A7" s="235" t="s">
        <v>276</v>
      </c>
      <c r="B7" s="236" t="s">
        <v>275</v>
      </c>
      <c r="C7" s="237">
        <v>1693</v>
      </c>
      <c r="D7" s="250">
        <f>13390000</f>
        <v>13390000</v>
      </c>
      <c r="E7" s="238">
        <v>439</v>
      </c>
      <c r="F7" s="239">
        <v>4154480</v>
      </c>
      <c r="G7" s="238">
        <f t="shared" ref="G7" si="1">C7+E7</f>
        <v>2132</v>
      </c>
      <c r="H7" s="239">
        <f t="shared" si="0"/>
        <v>17544480</v>
      </c>
      <c r="I7" s="240"/>
      <c r="J7" s="241"/>
    </row>
    <row r="8" spans="1:10" ht="15.75" x14ac:dyDescent="0.25">
      <c r="A8" s="243" t="s">
        <v>18</v>
      </c>
      <c r="B8" s="244"/>
      <c r="C8" s="245">
        <f t="shared" ref="C8:H8" si="2">SUM(C5:C7)</f>
        <v>6895</v>
      </c>
      <c r="D8" s="246">
        <f t="shared" si="2"/>
        <v>165745415</v>
      </c>
      <c r="E8" s="245">
        <f t="shared" si="2"/>
        <v>43</v>
      </c>
      <c r="F8" s="246">
        <f t="shared" si="2"/>
        <v>-5809713</v>
      </c>
      <c r="G8" s="245">
        <f t="shared" si="2"/>
        <v>6938</v>
      </c>
      <c r="H8" s="246">
        <f t="shared" si="2"/>
        <v>159935702</v>
      </c>
    </row>
    <row r="9" spans="1:10" hidden="1" x14ac:dyDescent="0.25">
      <c r="A9" s="247" t="s">
        <v>277</v>
      </c>
      <c r="B9" s="248">
        <v>9500</v>
      </c>
      <c r="C9" s="248"/>
      <c r="D9" s="248"/>
      <c r="E9" s="248"/>
      <c r="F9" s="248"/>
      <c r="G9" s="248"/>
      <c r="H9" s="248"/>
    </row>
    <row r="10" spans="1:10" x14ac:dyDescent="0.25">
      <c r="A10" s="249"/>
      <c r="B10" s="248"/>
      <c r="C10" s="248"/>
      <c r="D10" s="248"/>
      <c r="E10" s="248"/>
      <c r="F10" s="248"/>
      <c r="G10" s="248"/>
      <c r="H10" s="248"/>
    </row>
    <row r="11" spans="1:10" x14ac:dyDescent="0.25">
      <c r="A11" s="249"/>
      <c r="B11" s="249"/>
      <c r="C11" s="249"/>
      <c r="D11" s="249"/>
      <c r="E11" s="249"/>
      <c r="F11" s="248"/>
      <c r="G11" s="249"/>
      <c r="H11" s="249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BreakPreview" zoomScale="106" zoomScaleNormal="100" zoomScaleSheetLayoutView="106" workbookViewId="0">
      <selection sqref="A1:XFD5"/>
    </sheetView>
  </sheetViews>
  <sheetFormatPr defaultRowHeight="15" x14ac:dyDescent="0.25"/>
  <cols>
    <col min="1" max="1" width="38.28515625" customWidth="1"/>
    <col min="2" max="2" width="14.42578125" customWidth="1"/>
    <col min="3" max="3" width="24.85546875" customWidth="1"/>
  </cols>
  <sheetData>
    <row r="1" spans="1:8" ht="39" customHeight="1" x14ac:dyDescent="0.25">
      <c r="A1" s="1"/>
      <c r="B1" s="286" t="s">
        <v>235</v>
      </c>
      <c r="C1" s="286"/>
    </row>
    <row r="2" spans="1:8" ht="84" customHeight="1" x14ac:dyDescent="0.25">
      <c r="A2" s="279" t="s">
        <v>269</v>
      </c>
      <c r="B2" s="279"/>
      <c r="C2" s="279"/>
      <c r="D2" s="206"/>
      <c r="E2" s="206"/>
      <c r="F2" s="206"/>
      <c r="G2" s="206"/>
      <c r="H2" s="206"/>
    </row>
    <row r="3" spans="1:8" ht="21.75" customHeight="1" x14ac:dyDescent="0.25">
      <c r="A3" s="280"/>
      <c r="B3" s="281" t="s">
        <v>4</v>
      </c>
      <c r="C3" s="281"/>
    </row>
    <row r="4" spans="1:8" x14ac:dyDescent="0.25">
      <c r="A4" s="280"/>
      <c r="B4" s="7" t="s">
        <v>5</v>
      </c>
      <c r="C4" s="7" t="s">
        <v>7</v>
      </c>
    </row>
    <row r="5" spans="1:8" ht="24" customHeight="1" x14ac:dyDescent="0.25">
      <c r="A5" s="125" t="s">
        <v>232</v>
      </c>
      <c r="B5" s="140">
        <v>18752</v>
      </c>
      <c r="C5" s="141">
        <v>850632532</v>
      </c>
    </row>
    <row r="6" spans="1:8" s="158" customFormat="1" ht="12.75" x14ac:dyDescent="0.2">
      <c r="A6" s="156" t="s">
        <v>8</v>
      </c>
      <c r="B6" s="155">
        <v>4518</v>
      </c>
      <c r="C6" s="157">
        <v>198249251</v>
      </c>
    </row>
    <row r="7" spans="1:8" s="158" customFormat="1" ht="12.75" x14ac:dyDescent="0.2">
      <c r="A7" s="156" t="s">
        <v>9</v>
      </c>
      <c r="B7" s="155">
        <v>4690</v>
      </c>
      <c r="C7" s="157">
        <v>213437385</v>
      </c>
    </row>
    <row r="8" spans="1:8" s="158" customFormat="1" ht="12.75" x14ac:dyDescent="0.2">
      <c r="A8" s="156" t="s">
        <v>10</v>
      </c>
      <c r="B8" s="155">
        <v>4862</v>
      </c>
      <c r="C8" s="157">
        <v>225563384</v>
      </c>
    </row>
    <row r="9" spans="1:8" x14ac:dyDescent="0.25">
      <c r="A9" s="136" t="s">
        <v>14</v>
      </c>
      <c r="B9" s="138">
        <v>4682</v>
      </c>
      <c r="C9" s="139">
        <v>213382512</v>
      </c>
    </row>
    <row r="10" spans="1:8" ht="16.5" customHeight="1" x14ac:dyDescent="0.25">
      <c r="A10" s="133" t="s">
        <v>11</v>
      </c>
      <c r="B10" s="145">
        <v>1624</v>
      </c>
      <c r="C10" s="146">
        <v>74007403</v>
      </c>
    </row>
    <row r="11" spans="1:8" x14ac:dyDescent="0.25">
      <c r="A11" s="132" t="s">
        <v>12</v>
      </c>
      <c r="B11" s="159">
        <v>791</v>
      </c>
      <c r="C11" s="160">
        <v>36008390</v>
      </c>
    </row>
    <row r="12" spans="1:8" x14ac:dyDescent="0.25">
      <c r="A12" s="127" t="s">
        <v>13</v>
      </c>
      <c r="B12" s="159">
        <v>546</v>
      </c>
      <c r="C12" s="160">
        <v>24921470</v>
      </c>
    </row>
    <row r="13" spans="1:8" x14ac:dyDescent="0.25">
      <c r="A13" s="127" t="s">
        <v>0</v>
      </c>
      <c r="B13" s="159">
        <v>458</v>
      </c>
      <c r="C13" s="160">
        <v>20919704</v>
      </c>
    </row>
    <row r="14" spans="1:8" x14ac:dyDescent="0.25">
      <c r="A14" s="130" t="s">
        <v>22</v>
      </c>
      <c r="B14" s="159">
        <v>1263</v>
      </c>
      <c r="C14" s="160">
        <v>57525545</v>
      </c>
    </row>
    <row r="15" spans="1:8" ht="31.5" x14ac:dyDescent="0.25">
      <c r="A15" s="125" t="s">
        <v>234</v>
      </c>
      <c r="B15" s="140">
        <v>751</v>
      </c>
      <c r="C15" s="141">
        <v>26382868</v>
      </c>
    </row>
    <row r="16" spans="1:8" x14ac:dyDescent="0.25">
      <c r="A16" s="126" t="s">
        <v>8</v>
      </c>
      <c r="B16" s="142">
        <v>189</v>
      </c>
      <c r="C16" s="143">
        <v>6582000</v>
      </c>
    </row>
    <row r="17" spans="1:3" x14ac:dyDescent="0.25">
      <c r="A17" s="136" t="s">
        <v>9</v>
      </c>
      <c r="B17" s="138">
        <v>189</v>
      </c>
      <c r="C17" s="139">
        <v>6582000</v>
      </c>
    </row>
    <row r="18" spans="1:3" x14ac:dyDescent="0.25">
      <c r="A18" s="136" t="s">
        <v>10</v>
      </c>
      <c r="B18" s="138">
        <v>189</v>
      </c>
      <c r="C18" s="139">
        <v>6582000</v>
      </c>
    </row>
    <row r="19" spans="1:3" x14ac:dyDescent="0.25">
      <c r="A19" s="126" t="s">
        <v>14</v>
      </c>
      <c r="B19" s="153">
        <v>184</v>
      </c>
      <c r="C19" s="154">
        <v>6636868</v>
      </c>
    </row>
    <row r="20" spans="1:3" x14ac:dyDescent="0.25">
      <c r="A20" s="132" t="s">
        <v>11</v>
      </c>
      <c r="B20" s="137">
        <v>83</v>
      </c>
      <c r="C20" s="129">
        <v>2968090</v>
      </c>
    </row>
    <row r="21" spans="1:3" x14ac:dyDescent="0.25">
      <c r="A21" s="132" t="s">
        <v>12</v>
      </c>
      <c r="B21" s="137">
        <v>32</v>
      </c>
      <c r="C21" s="129">
        <v>1122863</v>
      </c>
    </row>
    <row r="22" spans="1:3" x14ac:dyDescent="0.25">
      <c r="A22" s="132" t="s">
        <v>13</v>
      </c>
      <c r="B22" s="137">
        <v>19</v>
      </c>
      <c r="C22" s="129">
        <v>721797</v>
      </c>
    </row>
    <row r="23" spans="1:3" x14ac:dyDescent="0.25">
      <c r="A23" s="132" t="s">
        <v>0</v>
      </c>
      <c r="B23" s="137">
        <v>15</v>
      </c>
      <c r="C23" s="129">
        <v>548980</v>
      </c>
    </row>
    <row r="24" spans="1:3" x14ac:dyDescent="0.25">
      <c r="A24" s="127" t="s">
        <v>22</v>
      </c>
      <c r="B24" s="120">
        <v>35</v>
      </c>
      <c r="C24" s="163">
        <v>1275138</v>
      </c>
    </row>
    <row r="25" spans="1:3" ht="24.75" customHeight="1" x14ac:dyDescent="0.25">
      <c r="A25" s="204" t="s">
        <v>83</v>
      </c>
      <c r="B25" s="209">
        <v>197</v>
      </c>
      <c r="C25" s="211">
        <v>12489000</v>
      </c>
    </row>
    <row r="26" spans="1:3" x14ac:dyDescent="0.25">
      <c r="A26" s="207" t="s">
        <v>8</v>
      </c>
      <c r="B26" s="210">
        <v>46</v>
      </c>
      <c r="C26" s="212">
        <v>2879489</v>
      </c>
    </row>
    <row r="27" spans="1:3" ht="13.5" customHeight="1" x14ac:dyDescent="0.25">
      <c r="A27" s="207" t="s">
        <v>9</v>
      </c>
      <c r="B27" s="210">
        <v>44</v>
      </c>
      <c r="C27" s="212">
        <v>2840359</v>
      </c>
    </row>
    <row r="28" spans="1:3" x14ac:dyDescent="0.25">
      <c r="A28" s="207" t="s">
        <v>10</v>
      </c>
      <c r="B28" s="210">
        <v>64</v>
      </c>
      <c r="C28" s="212">
        <v>4034577</v>
      </c>
    </row>
    <row r="29" spans="1:3" x14ac:dyDescent="0.25">
      <c r="A29" s="208" t="s">
        <v>13</v>
      </c>
      <c r="B29" s="208">
        <v>19</v>
      </c>
      <c r="C29" s="213">
        <v>1192620</v>
      </c>
    </row>
    <row r="30" spans="1:3" x14ac:dyDescent="0.25">
      <c r="A30" s="208" t="s">
        <v>0</v>
      </c>
      <c r="B30" s="208">
        <v>1</v>
      </c>
      <c r="C30" s="213">
        <v>17724</v>
      </c>
    </row>
    <row r="31" spans="1:3" x14ac:dyDescent="0.25">
      <c r="A31" s="208" t="s">
        <v>22</v>
      </c>
      <c r="B31" s="208">
        <v>44</v>
      </c>
      <c r="C31" s="213">
        <v>2824233</v>
      </c>
    </row>
    <row r="32" spans="1:3" x14ac:dyDescent="0.25">
      <c r="A32" s="207" t="s">
        <v>14</v>
      </c>
      <c r="B32" s="210">
        <v>43</v>
      </c>
      <c r="C32" s="212">
        <v>2734575</v>
      </c>
    </row>
    <row r="33" spans="1:3" ht="15.75" x14ac:dyDescent="0.25">
      <c r="A33" s="204" t="s">
        <v>270</v>
      </c>
      <c r="B33" s="209">
        <v>124</v>
      </c>
      <c r="C33" s="211">
        <v>6853000</v>
      </c>
    </row>
    <row r="34" spans="1:3" x14ac:dyDescent="0.25">
      <c r="A34" s="207" t="s">
        <v>8</v>
      </c>
      <c r="B34" s="210">
        <v>32</v>
      </c>
      <c r="C34" s="212">
        <v>1814571</v>
      </c>
    </row>
    <row r="35" spans="1:3" x14ac:dyDescent="0.25">
      <c r="A35" s="208" t="s">
        <v>13</v>
      </c>
      <c r="B35" s="208">
        <v>12</v>
      </c>
      <c r="C35" s="213">
        <v>656285</v>
      </c>
    </row>
    <row r="36" spans="1:3" x14ac:dyDescent="0.25">
      <c r="A36" s="208" t="s">
        <v>22</v>
      </c>
      <c r="B36" s="208">
        <v>20</v>
      </c>
      <c r="C36" s="213">
        <v>1158286</v>
      </c>
    </row>
    <row r="37" spans="1:3" x14ac:dyDescent="0.25">
      <c r="A37" s="207" t="s">
        <v>9</v>
      </c>
      <c r="B37" s="210">
        <v>31</v>
      </c>
      <c r="C37" s="212">
        <v>2006560</v>
      </c>
    </row>
    <row r="38" spans="1:3" x14ac:dyDescent="0.25">
      <c r="A38" s="207" t="s">
        <v>10</v>
      </c>
      <c r="B38" s="210">
        <v>30</v>
      </c>
      <c r="C38" s="212">
        <v>1320169</v>
      </c>
    </row>
    <row r="39" spans="1:3" x14ac:dyDescent="0.25">
      <c r="A39" s="208" t="s">
        <v>13</v>
      </c>
      <c r="B39" s="208">
        <v>14</v>
      </c>
      <c r="C39" s="213">
        <v>652748</v>
      </c>
    </row>
    <row r="40" spans="1:3" x14ac:dyDescent="0.25">
      <c r="A40" s="208" t="s">
        <v>22</v>
      </c>
      <c r="B40" s="208">
        <v>16</v>
      </c>
      <c r="C40" s="213">
        <v>667421</v>
      </c>
    </row>
    <row r="41" spans="1:3" x14ac:dyDescent="0.25">
      <c r="A41" s="207" t="s">
        <v>14</v>
      </c>
      <c r="B41" s="210">
        <v>31</v>
      </c>
      <c r="C41" s="212">
        <v>1711700</v>
      </c>
    </row>
    <row r="42" spans="1:3" x14ac:dyDescent="0.25">
      <c r="A42" s="208" t="s">
        <v>13</v>
      </c>
      <c r="B42" s="208">
        <v>14</v>
      </c>
      <c r="C42" s="213">
        <v>793900</v>
      </c>
    </row>
    <row r="43" spans="1:3" x14ac:dyDescent="0.25">
      <c r="A43" s="208" t="s">
        <v>22</v>
      </c>
      <c r="B43" s="208">
        <v>17</v>
      </c>
      <c r="C43" s="213">
        <v>917800</v>
      </c>
    </row>
    <row r="44" spans="1:3" ht="15.75" x14ac:dyDescent="0.25">
      <c r="A44" s="204" t="s">
        <v>271</v>
      </c>
      <c r="B44" s="227">
        <v>129</v>
      </c>
      <c r="C44" s="228">
        <v>7686434</v>
      </c>
    </row>
    <row r="45" spans="1:3" x14ac:dyDescent="0.25">
      <c r="A45" s="207" t="s">
        <v>8</v>
      </c>
      <c r="B45" s="210">
        <v>32</v>
      </c>
      <c r="C45" s="212">
        <v>1862708</v>
      </c>
    </row>
    <row r="46" spans="1:3" x14ac:dyDescent="0.25">
      <c r="A46" s="207" t="s">
        <v>9</v>
      </c>
      <c r="B46" s="210">
        <v>31</v>
      </c>
      <c r="C46" s="212">
        <v>1919385</v>
      </c>
    </row>
    <row r="47" spans="1:3" x14ac:dyDescent="0.25">
      <c r="A47" s="207" t="s">
        <v>10</v>
      </c>
      <c r="B47" s="210">
        <v>32</v>
      </c>
      <c r="C47" s="212">
        <v>1772024</v>
      </c>
    </row>
    <row r="48" spans="1:3" x14ac:dyDescent="0.25">
      <c r="A48" s="208" t="s">
        <v>12</v>
      </c>
      <c r="B48" s="208">
        <v>1</v>
      </c>
      <c r="C48" s="213">
        <v>18203</v>
      </c>
    </row>
    <row r="49" spans="1:3" x14ac:dyDescent="0.25">
      <c r="A49" s="208" t="s">
        <v>13</v>
      </c>
      <c r="B49" s="208">
        <v>11</v>
      </c>
      <c r="C49" s="213">
        <v>618424</v>
      </c>
    </row>
    <row r="50" spans="1:3" x14ac:dyDescent="0.25">
      <c r="A50" s="208" t="s">
        <v>22</v>
      </c>
      <c r="B50" s="208">
        <v>20</v>
      </c>
      <c r="C50" s="213">
        <v>1135397</v>
      </c>
    </row>
    <row r="51" spans="1:3" x14ac:dyDescent="0.25">
      <c r="A51" s="207" t="s">
        <v>14</v>
      </c>
      <c r="B51" s="210">
        <v>34</v>
      </c>
      <c r="C51" s="212">
        <v>2132317</v>
      </c>
    </row>
    <row r="52" spans="1:3" x14ac:dyDescent="0.25">
      <c r="A52" s="208" t="s">
        <v>12</v>
      </c>
      <c r="B52" s="208">
        <v>1</v>
      </c>
      <c r="C52" s="213">
        <v>85745</v>
      </c>
    </row>
    <row r="53" spans="1:3" x14ac:dyDescent="0.25">
      <c r="A53" s="208" t="s">
        <v>13</v>
      </c>
      <c r="B53" s="208">
        <v>12</v>
      </c>
      <c r="C53" s="213">
        <v>761786</v>
      </c>
    </row>
    <row r="54" spans="1:3" x14ac:dyDescent="0.25">
      <c r="A54" s="208" t="s">
        <v>0</v>
      </c>
      <c r="B54" s="208">
        <v>3</v>
      </c>
      <c r="C54" s="213">
        <v>212284</v>
      </c>
    </row>
    <row r="55" spans="1:3" x14ac:dyDescent="0.25">
      <c r="A55" s="208" t="s">
        <v>22</v>
      </c>
      <c r="B55" s="208">
        <v>18</v>
      </c>
      <c r="C55" s="213">
        <v>1072502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scale="97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BreakPreview" zoomScale="91" zoomScaleNormal="100" zoomScaleSheetLayoutView="91" workbookViewId="0">
      <selection activeCell="B18" sqref="B18"/>
    </sheetView>
  </sheetViews>
  <sheetFormatPr defaultColWidth="9.140625" defaultRowHeight="15" x14ac:dyDescent="0.25"/>
  <cols>
    <col min="1" max="1" width="30.140625" style="110" customWidth="1"/>
    <col min="2" max="2" width="20.5703125" style="110" customWidth="1"/>
    <col min="3" max="3" width="8.140625" style="110" customWidth="1"/>
    <col min="4" max="4" width="16" style="110" customWidth="1"/>
    <col min="5" max="5" width="7.7109375" style="110" customWidth="1"/>
    <col min="6" max="6" width="19" style="110" customWidth="1"/>
    <col min="7" max="7" width="8.85546875" style="110" customWidth="1"/>
    <col min="8" max="8" width="20" style="110" customWidth="1"/>
    <col min="9" max="10" width="9.140625" style="110"/>
    <col min="11" max="11" width="12.28515625" style="110" customWidth="1"/>
    <col min="12" max="16384" width="9.140625" style="110"/>
  </cols>
  <sheetData>
    <row r="1" spans="1:8" ht="41.25" customHeight="1" x14ac:dyDescent="0.25">
      <c r="E1" s="147"/>
      <c r="F1" s="282" t="s">
        <v>236</v>
      </c>
      <c r="G1" s="282"/>
      <c r="H1" s="282"/>
    </row>
    <row r="2" spans="1:8" ht="48" customHeight="1" x14ac:dyDescent="0.25">
      <c r="A2" s="283" t="s">
        <v>269</v>
      </c>
      <c r="B2" s="283"/>
      <c r="C2" s="283"/>
      <c r="D2" s="283"/>
      <c r="E2" s="283"/>
      <c r="F2" s="283"/>
      <c r="G2" s="283"/>
      <c r="H2" s="283"/>
    </row>
    <row r="3" spans="1:8" ht="15.75" x14ac:dyDescent="0.25">
      <c r="A3" s="280" t="s">
        <v>1</v>
      </c>
      <c r="B3" s="287" t="s">
        <v>224</v>
      </c>
      <c r="C3" s="280" t="s">
        <v>2</v>
      </c>
      <c r="D3" s="280"/>
      <c r="E3" s="280" t="s">
        <v>3</v>
      </c>
      <c r="F3" s="280"/>
      <c r="G3" s="280" t="s">
        <v>4</v>
      </c>
      <c r="H3" s="280"/>
    </row>
    <row r="4" spans="1:8" ht="15.75" x14ac:dyDescent="0.25">
      <c r="A4" s="280"/>
      <c r="B4" s="287"/>
      <c r="C4" s="112" t="s">
        <v>5</v>
      </c>
      <c r="D4" s="112" t="s">
        <v>7</v>
      </c>
      <c r="E4" s="111" t="s">
        <v>5</v>
      </c>
      <c r="F4" s="112" t="s">
        <v>7</v>
      </c>
      <c r="G4" s="111" t="s">
        <v>5</v>
      </c>
      <c r="H4" s="112" t="s">
        <v>7</v>
      </c>
    </row>
    <row r="5" spans="1:8" ht="15.75" x14ac:dyDescent="0.25">
      <c r="A5" s="182" t="s">
        <v>232</v>
      </c>
      <c r="B5" s="111" t="s">
        <v>233</v>
      </c>
      <c r="C5" s="148">
        <v>18753</v>
      </c>
      <c r="D5" s="152">
        <v>850687400</v>
      </c>
      <c r="E5" s="6">
        <v>-1</v>
      </c>
      <c r="F5" s="16">
        <v>-54868</v>
      </c>
      <c r="G5" s="6">
        <f>C5+E5</f>
        <v>18752</v>
      </c>
      <c r="H5" s="16">
        <f>D5+F5</f>
        <v>850632532</v>
      </c>
    </row>
    <row r="6" spans="1:8" ht="25.5" x14ac:dyDescent="0.25">
      <c r="A6" s="182" t="s">
        <v>268</v>
      </c>
      <c r="B6" s="111" t="s">
        <v>233</v>
      </c>
      <c r="C6" s="148">
        <v>750</v>
      </c>
      <c r="D6" s="152">
        <v>26328000</v>
      </c>
      <c r="E6" s="6">
        <v>1</v>
      </c>
      <c r="F6" s="16">
        <v>54868</v>
      </c>
      <c r="G6" s="6">
        <f t="shared" ref="G6:G7" si="0">C6+E6</f>
        <v>751</v>
      </c>
      <c r="H6" s="16">
        <f t="shared" ref="H6:H9" si="1">D6+F6</f>
        <v>26382868</v>
      </c>
    </row>
    <row r="7" spans="1:8" ht="15.75" x14ac:dyDescent="0.25">
      <c r="A7" s="182" t="s">
        <v>267</v>
      </c>
      <c r="B7" s="166" t="s">
        <v>233</v>
      </c>
      <c r="C7" s="148">
        <v>176</v>
      </c>
      <c r="D7" s="152">
        <v>11189000</v>
      </c>
      <c r="E7" s="6">
        <v>21</v>
      </c>
      <c r="F7" s="16">
        <v>1300000</v>
      </c>
      <c r="G7" s="6">
        <f t="shared" si="0"/>
        <v>197</v>
      </c>
      <c r="H7" s="16">
        <f t="shared" si="1"/>
        <v>12489000</v>
      </c>
    </row>
    <row r="8" spans="1:8" ht="15.75" x14ac:dyDescent="0.25">
      <c r="A8" s="226" t="s">
        <v>270</v>
      </c>
      <c r="B8" s="225" t="s">
        <v>233</v>
      </c>
      <c r="C8" s="148">
        <v>124</v>
      </c>
      <c r="D8" s="152">
        <v>7853000</v>
      </c>
      <c r="E8" s="6">
        <v>0</v>
      </c>
      <c r="F8" s="16">
        <v>-1000000</v>
      </c>
      <c r="G8" s="6">
        <f>C8+E8</f>
        <v>124</v>
      </c>
      <c r="H8" s="16">
        <f t="shared" si="1"/>
        <v>6853000</v>
      </c>
    </row>
    <row r="9" spans="1:8" ht="15.75" x14ac:dyDescent="0.25">
      <c r="A9" s="226" t="s">
        <v>271</v>
      </c>
      <c r="B9" s="225" t="s">
        <v>233</v>
      </c>
      <c r="C9" s="148">
        <f>[1]КС!$CT$73</f>
        <v>129</v>
      </c>
      <c r="D9" s="152">
        <f>[1]КС!$CU$73</f>
        <v>7986434</v>
      </c>
      <c r="E9" s="6">
        <v>0</v>
      </c>
      <c r="F9" s="16">
        <v>-300000</v>
      </c>
      <c r="G9" s="6">
        <f>C9+E9</f>
        <v>129</v>
      </c>
      <c r="H9" s="16">
        <f t="shared" si="1"/>
        <v>7686434</v>
      </c>
    </row>
    <row r="10" spans="1:8" ht="15.75" x14ac:dyDescent="0.25">
      <c r="A10" s="149" t="s">
        <v>18</v>
      </c>
      <c r="B10" s="150"/>
      <c r="C10" s="6"/>
      <c r="D10" s="6"/>
      <c r="E10" s="6">
        <f>SUM(E5:E9)</f>
        <v>21</v>
      </c>
      <c r="F10" s="6">
        <f>SUM(F5:F6)</f>
        <v>0</v>
      </c>
      <c r="G10" s="151"/>
      <c r="H10" s="151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2"/>
  <sheetViews>
    <sheetView view="pageBreakPreview" topLeftCell="A28" zoomScale="91" zoomScaleNormal="100" zoomScaleSheetLayoutView="91" workbookViewId="0">
      <selection activeCell="G20" sqref="G20"/>
    </sheetView>
  </sheetViews>
  <sheetFormatPr defaultRowHeight="15" x14ac:dyDescent="0.25"/>
  <cols>
    <col min="1" max="1" width="47.28515625" customWidth="1"/>
    <col min="2" max="2" width="21" customWidth="1"/>
    <col min="3" max="3" width="24.28515625" style="78" customWidth="1"/>
  </cols>
  <sheetData>
    <row r="1" spans="1:3" ht="40.5" customHeight="1" x14ac:dyDescent="0.25">
      <c r="A1" s="1"/>
      <c r="B1" s="278" t="s">
        <v>237</v>
      </c>
      <c r="C1" s="278"/>
    </row>
    <row r="2" spans="1:3" ht="48" customHeight="1" x14ac:dyDescent="0.25">
      <c r="A2" s="294" t="s">
        <v>231</v>
      </c>
      <c r="B2" s="294"/>
      <c r="C2" s="294"/>
    </row>
    <row r="3" spans="1:3" ht="21.75" customHeight="1" x14ac:dyDescent="0.25">
      <c r="A3" s="280"/>
      <c r="B3" s="281" t="s">
        <v>4</v>
      </c>
      <c r="C3" s="281"/>
    </row>
    <row r="4" spans="1:3" x14ac:dyDescent="0.25">
      <c r="A4" s="280"/>
      <c r="B4" s="7" t="s">
        <v>5</v>
      </c>
      <c r="C4" s="200" t="s">
        <v>7</v>
      </c>
    </row>
    <row r="5" spans="1:3" ht="24" customHeight="1" x14ac:dyDescent="0.25">
      <c r="A5" s="125" t="s">
        <v>33</v>
      </c>
      <c r="B5" s="167"/>
      <c r="C5" s="201"/>
    </row>
    <row r="6" spans="1:3" ht="17.25" customHeight="1" x14ac:dyDescent="0.25">
      <c r="A6" s="188" t="s">
        <v>252</v>
      </c>
      <c r="B6" s="189">
        <v>6</v>
      </c>
      <c r="C6" s="190">
        <v>1021813.68</v>
      </c>
    </row>
    <row r="7" spans="1:3" x14ac:dyDescent="0.25">
      <c r="A7" s="8" t="s">
        <v>10</v>
      </c>
      <c r="B7" s="9">
        <v>1</v>
      </c>
      <c r="C7" s="10">
        <v>170302.28</v>
      </c>
    </row>
    <row r="8" spans="1:3" x14ac:dyDescent="0.25">
      <c r="A8" s="8" t="s">
        <v>14</v>
      </c>
      <c r="B8" s="9">
        <v>5</v>
      </c>
      <c r="C8" s="10">
        <v>851511.4</v>
      </c>
    </row>
    <row r="9" spans="1:3" x14ac:dyDescent="0.25">
      <c r="A9" s="179" t="s">
        <v>11</v>
      </c>
      <c r="B9" s="12">
        <v>2</v>
      </c>
      <c r="C9" s="13">
        <v>340604.56</v>
      </c>
    </row>
    <row r="10" spans="1:3" x14ac:dyDescent="0.25">
      <c r="A10" s="179" t="s">
        <v>12</v>
      </c>
      <c r="B10" s="12">
        <v>1</v>
      </c>
      <c r="C10" s="13">
        <v>170302.28</v>
      </c>
    </row>
    <row r="11" spans="1:3" x14ac:dyDescent="0.25">
      <c r="A11" s="179" t="s">
        <v>22</v>
      </c>
      <c r="B11" s="12">
        <v>2</v>
      </c>
      <c r="C11" s="13">
        <v>340604.56</v>
      </c>
    </row>
    <row r="12" spans="1:3" x14ac:dyDescent="0.25">
      <c r="A12" s="191" t="s">
        <v>253</v>
      </c>
      <c r="B12" s="192">
        <v>2</v>
      </c>
      <c r="C12" s="193">
        <v>271802.46000000002</v>
      </c>
    </row>
    <row r="13" spans="1:3" x14ac:dyDescent="0.25">
      <c r="A13" s="181" t="s">
        <v>8</v>
      </c>
      <c r="B13" s="9">
        <v>0</v>
      </c>
      <c r="C13" s="10">
        <v>0</v>
      </c>
    </row>
    <row r="14" spans="1:3" x14ac:dyDescent="0.25">
      <c r="A14" s="182" t="s">
        <v>11</v>
      </c>
      <c r="B14" s="12">
        <v>0</v>
      </c>
      <c r="C14" s="13">
        <v>0</v>
      </c>
    </row>
    <row r="15" spans="1:3" ht="16.5" customHeight="1" x14ac:dyDescent="0.25">
      <c r="A15" s="180" t="s">
        <v>9</v>
      </c>
      <c r="B15" s="183">
        <v>1</v>
      </c>
      <c r="C15" s="184">
        <v>135901.23000000001</v>
      </c>
    </row>
    <row r="16" spans="1:3" x14ac:dyDescent="0.25">
      <c r="A16" s="8" t="s">
        <v>10</v>
      </c>
      <c r="B16" s="9">
        <v>1</v>
      </c>
      <c r="C16" s="10">
        <v>135901.23000000001</v>
      </c>
    </row>
    <row r="17" spans="1:3" x14ac:dyDescent="0.25">
      <c r="A17" s="191" t="s">
        <v>254</v>
      </c>
      <c r="B17" s="192">
        <v>5</v>
      </c>
      <c r="C17" s="193">
        <v>1188136.2</v>
      </c>
    </row>
    <row r="18" spans="1:3" x14ac:dyDescent="0.25">
      <c r="A18" s="181" t="s">
        <v>8</v>
      </c>
      <c r="B18" s="9">
        <v>1</v>
      </c>
      <c r="C18" s="10">
        <v>237627.24</v>
      </c>
    </row>
    <row r="19" spans="1:3" x14ac:dyDescent="0.25">
      <c r="A19" s="181" t="s">
        <v>9</v>
      </c>
      <c r="B19" s="9">
        <v>2</v>
      </c>
      <c r="C19" s="10">
        <v>475254.48</v>
      </c>
    </row>
    <row r="20" spans="1:3" x14ac:dyDescent="0.25">
      <c r="A20" s="181" t="s">
        <v>10</v>
      </c>
      <c r="B20" s="9">
        <v>1</v>
      </c>
      <c r="C20" s="10">
        <v>237627.24</v>
      </c>
    </row>
    <row r="21" spans="1:3" x14ac:dyDescent="0.25">
      <c r="A21" s="181" t="s">
        <v>14</v>
      </c>
      <c r="B21" s="9">
        <v>1</v>
      </c>
      <c r="C21" s="10">
        <v>237627.24</v>
      </c>
    </row>
    <row r="22" spans="1:3" x14ac:dyDescent="0.25">
      <c r="A22" s="11" t="s">
        <v>11</v>
      </c>
      <c r="B22" s="12">
        <v>1</v>
      </c>
      <c r="C22" s="13">
        <v>237627.24</v>
      </c>
    </row>
    <row r="23" spans="1:3" ht="15.75" x14ac:dyDescent="0.25">
      <c r="A23" s="187" t="s">
        <v>35</v>
      </c>
      <c r="B23" s="185"/>
      <c r="C23" s="186"/>
    </row>
    <row r="24" spans="1:3" x14ac:dyDescent="0.25">
      <c r="A24" s="194" t="s">
        <v>255</v>
      </c>
      <c r="B24" s="192">
        <v>45</v>
      </c>
      <c r="C24" s="193">
        <v>4861125</v>
      </c>
    </row>
    <row r="25" spans="1:3" x14ac:dyDescent="0.25">
      <c r="A25" s="181" t="s">
        <v>8</v>
      </c>
      <c r="B25" s="9">
        <v>15</v>
      </c>
      <c r="C25" s="10">
        <v>1620375</v>
      </c>
    </row>
    <row r="26" spans="1:3" x14ac:dyDescent="0.25">
      <c r="A26" s="181" t="s">
        <v>9</v>
      </c>
      <c r="B26" s="9">
        <v>9</v>
      </c>
      <c r="C26" s="10">
        <v>972225</v>
      </c>
    </row>
    <row r="27" spans="1:3" x14ac:dyDescent="0.25">
      <c r="A27" s="11" t="s">
        <v>11</v>
      </c>
      <c r="B27" s="12">
        <v>5</v>
      </c>
      <c r="C27" s="13">
        <v>540125</v>
      </c>
    </row>
    <row r="28" spans="1:3" x14ac:dyDescent="0.25">
      <c r="A28" s="11" t="s">
        <v>12</v>
      </c>
      <c r="B28" s="12">
        <v>1</v>
      </c>
      <c r="C28" s="13">
        <v>108025</v>
      </c>
    </row>
    <row r="29" spans="1:3" x14ac:dyDescent="0.25">
      <c r="A29" s="11" t="s">
        <v>13</v>
      </c>
      <c r="B29" s="12">
        <v>1</v>
      </c>
      <c r="C29" s="13">
        <v>108025</v>
      </c>
    </row>
    <row r="30" spans="1:3" x14ac:dyDescent="0.25">
      <c r="A30" s="11" t="s">
        <v>0</v>
      </c>
      <c r="B30" s="12">
        <v>1</v>
      </c>
      <c r="C30" s="13">
        <v>108025</v>
      </c>
    </row>
    <row r="31" spans="1:3" x14ac:dyDescent="0.25">
      <c r="A31" s="11" t="s">
        <v>22</v>
      </c>
      <c r="B31" s="12">
        <v>1</v>
      </c>
      <c r="C31" s="13">
        <v>108025</v>
      </c>
    </row>
    <row r="32" spans="1:3" x14ac:dyDescent="0.25">
      <c r="A32" s="181" t="s">
        <v>10</v>
      </c>
      <c r="B32" s="9">
        <v>6</v>
      </c>
      <c r="C32" s="10">
        <v>648150</v>
      </c>
    </row>
    <row r="33" spans="1:3" x14ac:dyDescent="0.25">
      <c r="A33" s="11" t="s">
        <v>11</v>
      </c>
      <c r="B33" s="12">
        <v>0</v>
      </c>
      <c r="C33" s="13">
        <v>0</v>
      </c>
    </row>
    <row r="34" spans="1:3" x14ac:dyDescent="0.25">
      <c r="A34" s="11" t="s">
        <v>12</v>
      </c>
      <c r="B34" s="12">
        <v>1</v>
      </c>
      <c r="C34" s="13">
        <v>108025</v>
      </c>
    </row>
    <row r="35" spans="1:3" x14ac:dyDescent="0.25">
      <c r="A35" s="11" t="s">
        <v>13</v>
      </c>
      <c r="B35" s="12">
        <v>1</v>
      </c>
      <c r="C35" s="13">
        <v>108025</v>
      </c>
    </row>
    <row r="36" spans="1:3" x14ac:dyDescent="0.25">
      <c r="A36" s="11" t="s">
        <v>0</v>
      </c>
      <c r="B36" s="12">
        <v>2</v>
      </c>
      <c r="C36" s="13">
        <v>216050</v>
      </c>
    </row>
    <row r="37" spans="1:3" x14ac:dyDescent="0.25">
      <c r="A37" s="11" t="s">
        <v>22</v>
      </c>
      <c r="B37" s="12">
        <v>2</v>
      </c>
      <c r="C37" s="13">
        <v>216050</v>
      </c>
    </row>
    <row r="38" spans="1:3" x14ac:dyDescent="0.25">
      <c r="A38" s="181" t="s">
        <v>14</v>
      </c>
      <c r="B38" s="9">
        <v>15</v>
      </c>
      <c r="C38" s="10">
        <v>1620375</v>
      </c>
    </row>
    <row r="39" spans="1:3" x14ac:dyDescent="0.25">
      <c r="A39" s="194" t="s">
        <v>256</v>
      </c>
      <c r="B39" s="192">
        <v>21</v>
      </c>
      <c r="C39" s="193">
        <v>2451650.25</v>
      </c>
    </row>
    <row r="40" spans="1:3" x14ac:dyDescent="0.25">
      <c r="A40" s="181" t="s">
        <v>8</v>
      </c>
      <c r="B40" s="9">
        <v>5</v>
      </c>
      <c r="C40" s="10">
        <v>583726.25</v>
      </c>
    </row>
    <row r="41" spans="1:3" x14ac:dyDescent="0.25">
      <c r="A41" s="181" t="s">
        <v>9</v>
      </c>
      <c r="B41" s="9">
        <v>3</v>
      </c>
      <c r="C41" s="10">
        <v>350235.75</v>
      </c>
    </row>
    <row r="42" spans="1:3" x14ac:dyDescent="0.25">
      <c r="A42" s="181" t="s">
        <v>10</v>
      </c>
      <c r="B42" s="9">
        <v>6</v>
      </c>
      <c r="C42" s="10">
        <v>700471.5</v>
      </c>
    </row>
    <row r="43" spans="1:3" x14ac:dyDescent="0.25">
      <c r="A43" s="11" t="s">
        <v>11</v>
      </c>
      <c r="B43" s="12">
        <v>2</v>
      </c>
      <c r="C43" s="13">
        <v>233490.5</v>
      </c>
    </row>
    <row r="44" spans="1:3" x14ac:dyDescent="0.25">
      <c r="A44" s="11" t="s">
        <v>12</v>
      </c>
      <c r="B44" s="12">
        <v>1</v>
      </c>
      <c r="C44" s="13">
        <v>116745.25</v>
      </c>
    </row>
    <row r="45" spans="1:3" x14ac:dyDescent="0.25">
      <c r="A45" s="11" t="s">
        <v>13</v>
      </c>
      <c r="B45" s="12">
        <v>1</v>
      </c>
      <c r="C45" s="13">
        <v>116745.25</v>
      </c>
    </row>
    <row r="46" spans="1:3" x14ac:dyDescent="0.25">
      <c r="A46" s="11" t="s">
        <v>22</v>
      </c>
      <c r="B46" s="12">
        <v>2</v>
      </c>
      <c r="C46" s="13">
        <v>233490.5</v>
      </c>
    </row>
    <row r="47" spans="1:3" x14ac:dyDescent="0.25">
      <c r="A47" s="181" t="s">
        <v>14</v>
      </c>
      <c r="B47" s="9">
        <v>7</v>
      </c>
      <c r="C47" s="10">
        <v>817216.75</v>
      </c>
    </row>
    <row r="48" spans="1:3" x14ac:dyDescent="0.25">
      <c r="A48" s="11" t="s">
        <v>11</v>
      </c>
      <c r="B48" s="12">
        <v>2</v>
      </c>
      <c r="C48" s="13">
        <v>233490.5</v>
      </c>
    </row>
    <row r="49" spans="1:3" x14ac:dyDescent="0.25">
      <c r="A49" s="11" t="s">
        <v>12</v>
      </c>
      <c r="B49" s="12">
        <v>2</v>
      </c>
      <c r="C49" s="13">
        <v>233490.5</v>
      </c>
    </row>
    <row r="50" spans="1:3" x14ac:dyDescent="0.25">
      <c r="A50" s="11" t="s">
        <v>13</v>
      </c>
      <c r="B50" s="12">
        <v>1</v>
      </c>
      <c r="C50" s="13">
        <v>116745.25</v>
      </c>
    </row>
    <row r="51" spans="1:3" x14ac:dyDescent="0.25">
      <c r="A51" s="11" t="s">
        <v>22</v>
      </c>
      <c r="B51" s="12">
        <v>2</v>
      </c>
      <c r="C51" s="13">
        <v>233490.5</v>
      </c>
    </row>
    <row r="52" spans="1:3" ht="15.75" x14ac:dyDescent="0.25">
      <c r="A52" s="288" t="s">
        <v>16</v>
      </c>
      <c r="B52" s="289"/>
      <c r="C52" s="290"/>
    </row>
    <row r="53" spans="1:3" ht="15.75" x14ac:dyDescent="0.25">
      <c r="A53" s="21" t="s">
        <v>21</v>
      </c>
      <c r="B53" s="22">
        <f>B54+B55+B56+B62</f>
        <v>55</v>
      </c>
      <c r="C53" s="23">
        <f>C54+C55+C56+C62</f>
        <v>27619650.850000001</v>
      </c>
    </row>
    <row r="54" spans="1:3" x14ac:dyDescent="0.25">
      <c r="A54" s="8" t="s">
        <v>8</v>
      </c>
      <c r="B54" s="9">
        <v>14</v>
      </c>
      <c r="C54" s="10">
        <v>7030456.5800000001</v>
      </c>
    </row>
    <row r="55" spans="1:3" x14ac:dyDescent="0.25">
      <c r="A55" s="8" t="s">
        <v>9</v>
      </c>
      <c r="B55" s="9">
        <v>18</v>
      </c>
      <c r="C55" s="10">
        <v>9039158.4600000009</v>
      </c>
    </row>
    <row r="56" spans="1:3" x14ac:dyDescent="0.25">
      <c r="A56" s="8" t="s">
        <v>10</v>
      </c>
      <c r="B56" s="9">
        <f>SUM(B57:B61)</f>
        <v>10</v>
      </c>
      <c r="C56" s="10">
        <f>SUM(C57:C61)</f>
        <v>5021754.7</v>
      </c>
    </row>
    <row r="57" spans="1:3" x14ac:dyDescent="0.25">
      <c r="A57" s="11" t="s">
        <v>12</v>
      </c>
      <c r="B57" s="12">
        <v>3</v>
      </c>
      <c r="C57" s="13">
        <v>1506526.41</v>
      </c>
    </row>
    <row r="58" spans="1:3" x14ac:dyDescent="0.25">
      <c r="A58" s="11" t="s">
        <v>13</v>
      </c>
      <c r="B58" s="12">
        <v>1</v>
      </c>
      <c r="C58" s="13">
        <v>502175.47</v>
      </c>
    </row>
    <row r="59" spans="1:3" x14ac:dyDescent="0.25">
      <c r="A59" s="11" t="s">
        <v>22</v>
      </c>
      <c r="B59" s="12">
        <v>1</v>
      </c>
      <c r="C59" s="13">
        <v>502175.47</v>
      </c>
    </row>
    <row r="60" spans="1:3" x14ac:dyDescent="0.25">
      <c r="A60" s="11" t="s">
        <v>0</v>
      </c>
      <c r="B60" s="12">
        <v>2</v>
      </c>
      <c r="C60" s="13">
        <v>1004350.94</v>
      </c>
    </row>
    <row r="61" spans="1:3" x14ac:dyDescent="0.25">
      <c r="A61" s="11" t="s">
        <v>11</v>
      </c>
      <c r="B61" s="12">
        <v>3</v>
      </c>
      <c r="C61" s="13">
        <v>1506526.41</v>
      </c>
    </row>
    <row r="62" spans="1:3" x14ac:dyDescent="0.25">
      <c r="A62" s="8" t="s">
        <v>14</v>
      </c>
      <c r="B62" s="9">
        <v>13</v>
      </c>
      <c r="C62" s="10">
        <v>6528281.1100000003</v>
      </c>
    </row>
    <row r="63" spans="1:3" ht="15.75" x14ac:dyDescent="0.25">
      <c r="A63" s="21" t="s">
        <v>19</v>
      </c>
      <c r="B63" s="22">
        <f>B64+B65+B66+B72</f>
        <v>508</v>
      </c>
      <c r="C63" s="23">
        <f>C64+C65+C66+C72</f>
        <v>66561355.32</v>
      </c>
    </row>
    <row r="64" spans="1:3" x14ac:dyDescent="0.25">
      <c r="A64" s="8" t="s">
        <v>8</v>
      </c>
      <c r="B64" s="9">
        <v>148</v>
      </c>
      <c r="C64" s="10">
        <v>19391890.920000002</v>
      </c>
    </row>
    <row r="65" spans="1:3" x14ac:dyDescent="0.25">
      <c r="A65" s="8" t="s">
        <v>9</v>
      </c>
      <c r="B65" s="9">
        <v>133</v>
      </c>
      <c r="C65" s="10">
        <v>17426496.57</v>
      </c>
    </row>
    <row r="66" spans="1:3" x14ac:dyDescent="0.25">
      <c r="A66" s="8" t="s">
        <v>10</v>
      </c>
      <c r="B66" s="9">
        <f>SUM(B67:B71)</f>
        <v>115</v>
      </c>
      <c r="C66" s="10">
        <f>SUM(C67:C71)</f>
        <v>15068023.35</v>
      </c>
    </row>
    <row r="67" spans="1:3" x14ac:dyDescent="0.25">
      <c r="A67" s="11" t="s">
        <v>12</v>
      </c>
      <c r="B67" s="12">
        <v>18</v>
      </c>
      <c r="C67" s="13">
        <v>2358473.2200000002</v>
      </c>
    </row>
    <row r="68" spans="1:3" x14ac:dyDescent="0.25">
      <c r="A68" s="11" t="s">
        <v>13</v>
      </c>
      <c r="B68" s="12">
        <v>18</v>
      </c>
      <c r="C68" s="13">
        <v>2358473.2200000002</v>
      </c>
    </row>
    <row r="69" spans="1:3" x14ac:dyDescent="0.25">
      <c r="A69" s="11" t="s">
        <v>22</v>
      </c>
      <c r="B69" s="12">
        <v>22</v>
      </c>
      <c r="C69" s="13">
        <v>2882578.38</v>
      </c>
    </row>
    <row r="70" spans="1:3" x14ac:dyDescent="0.25">
      <c r="A70" s="11" t="s">
        <v>0</v>
      </c>
      <c r="B70" s="12">
        <v>5</v>
      </c>
      <c r="C70" s="13">
        <v>655131.44999999995</v>
      </c>
    </row>
    <row r="71" spans="1:3" x14ac:dyDescent="0.25">
      <c r="A71" s="11" t="s">
        <v>11</v>
      </c>
      <c r="B71" s="12">
        <v>52</v>
      </c>
      <c r="C71" s="13">
        <v>6813367.0800000001</v>
      </c>
    </row>
    <row r="72" spans="1:3" x14ac:dyDescent="0.25">
      <c r="A72" s="8" t="s">
        <v>14</v>
      </c>
      <c r="B72" s="9">
        <f>SUM(B73:B77)</f>
        <v>112</v>
      </c>
      <c r="C72" s="10">
        <f>SUM(C73:C77)</f>
        <v>14674944.48</v>
      </c>
    </row>
    <row r="73" spans="1:3" x14ac:dyDescent="0.25">
      <c r="A73" s="11" t="s">
        <v>12</v>
      </c>
      <c r="B73" s="12">
        <v>21</v>
      </c>
      <c r="C73" s="13">
        <v>2751552.09</v>
      </c>
    </row>
    <row r="74" spans="1:3" x14ac:dyDescent="0.25">
      <c r="A74" s="11" t="s">
        <v>13</v>
      </c>
      <c r="B74" s="12">
        <v>19</v>
      </c>
      <c r="C74" s="13">
        <v>2489499.5099999998</v>
      </c>
    </row>
    <row r="75" spans="1:3" x14ac:dyDescent="0.25">
      <c r="A75" s="11" t="s">
        <v>22</v>
      </c>
      <c r="B75" s="12">
        <v>21</v>
      </c>
      <c r="C75" s="13">
        <v>2751552.09</v>
      </c>
    </row>
    <row r="76" spans="1:3" x14ac:dyDescent="0.25">
      <c r="A76" s="11" t="s">
        <v>0</v>
      </c>
      <c r="B76" s="12">
        <v>20</v>
      </c>
      <c r="C76" s="13">
        <v>2620525.7999999998</v>
      </c>
    </row>
    <row r="77" spans="1:3" x14ac:dyDescent="0.25">
      <c r="A77" s="11" t="s">
        <v>11</v>
      </c>
      <c r="B77" s="12">
        <v>31</v>
      </c>
      <c r="C77" s="13">
        <v>4061814.99</v>
      </c>
    </row>
    <row r="78" spans="1:3" ht="15.75" x14ac:dyDescent="0.25">
      <c r="A78" s="21" t="s">
        <v>20</v>
      </c>
      <c r="B78" s="22">
        <f>B79+B80+B81+B82</f>
        <v>300</v>
      </c>
      <c r="C78" s="23">
        <f>C79+C80+C81+C82</f>
        <v>58547868</v>
      </c>
    </row>
    <row r="79" spans="1:3" x14ac:dyDescent="0.25">
      <c r="A79" s="8" t="s">
        <v>8</v>
      </c>
      <c r="B79" s="9">
        <v>68</v>
      </c>
      <c r="C79" s="10">
        <v>13270850.08</v>
      </c>
    </row>
    <row r="80" spans="1:3" x14ac:dyDescent="0.25">
      <c r="A80" s="8" t="s">
        <v>9</v>
      </c>
      <c r="B80" s="9">
        <v>78</v>
      </c>
      <c r="C80" s="10">
        <v>15222445.68</v>
      </c>
    </row>
    <row r="81" spans="1:3" x14ac:dyDescent="0.25">
      <c r="A81" s="8" t="s">
        <v>10</v>
      </c>
      <c r="B81" s="9">
        <v>75</v>
      </c>
      <c r="C81" s="10">
        <v>14636967</v>
      </c>
    </row>
    <row r="82" spans="1:3" x14ac:dyDescent="0.25">
      <c r="A82" s="8" t="s">
        <v>14</v>
      </c>
      <c r="B82" s="9">
        <f>SUM(B83:B87)</f>
        <v>79</v>
      </c>
      <c r="C82" s="10">
        <f>SUM(C83:C87)</f>
        <v>15417605.24</v>
      </c>
    </row>
    <row r="83" spans="1:3" x14ac:dyDescent="0.25">
      <c r="A83" s="11" t="s">
        <v>12</v>
      </c>
      <c r="B83" s="12">
        <v>15</v>
      </c>
      <c r="C83" s="13">
        <v>2927393.4</v>
      </c>
    </row>
    <row r="84" spans="1:3" x14ac:dyDescent="0.25">
      <c r="A84" s="11" t="s">
        <v>13</v>
      </c>
      <c r="B84" s="12">
        <v>15</v>
      </c>
      <c r="C84" s="13">
        <v>2927393.4</v>
      </c>
    </row>
    <row r="85" spans="1:3" x14ac:dyDescent="0.25">
      <c r="A85" s="11" t="s">
        <v>22</v>
      </c>
      <c r="B85" s="12">
        <v>15</v>
      </c>
      <c r="C85" s="13">
        <v>2927393.4</v>
      </c>
    </row>
    <row r="86" spans="1:3" x14ac:dyDescent="0.25">
      <c r="A86" s="11" t="s">
        <v>0</v>
      </c>
      <c r="B86" s="12">
        <v>15</v>
      </c>
      <c r="C86" s="13">
        <v>2927393.4</v>
      </c>
    </row>
    <row r="87" spans="1:3" x14ac:dyDescent="0.25">
      <c r="A87" s="11" t="s">
        <v>11</v>
      </c>
      <c r="B87" s="12">
        <v>19</v>
      </c>
      <c r="C87" s="13">
        <v>3708031.64</v>
      </c>
    </row>
    <row r="88" spans="1:3" ht="15.75" x14ac:dyDescent="0.25">
      <c r="A88" s="21" t="s">
        <v>17</v>
      </c>
      <c r="B88" s="22">
        <f>B89+B90+B91+B92</f>
        <v>500</v>
      </c>
      <c r="C88" s="23">
        <f>C89+C90+C91+C92</f>
        <v>69370255</v>
      </c>
    </row>
    <row r="89" spans="1:3" x14ac:dyDescent="0.25">
      <c r="A89" s="8" t="s">
        <v>8</v>
      </c>
      <c r="B89" s="9">
        <v>100</v>
      </c>
      <c r="C89" s="10">
        <v>13874051</v>
      </c>
    </row>
    <row r="90" spans="1:3" x14ac:dyDescent="0.25">
      <c r="A90" s="8" t="s">
        <v>9</v>
      </c>
      <c r="B90" s="9">
        <v>107</v>
      </c>
      <c r="C90" s="10">
        <v>14845234.57</v>
      </c>
    </row>
    <row r="91" spans="1:3" x14ac:dyDescent="0.25">
      <c r="A91" s="8" t="s">
        <v>10</v>
      </c>
      <c r="B91" s="9">
        <v>130</v>
      </c>
      <c r="C91" s="10">
        <v>18036266.300000001</v>
      </c>
    </row>
    <row r="92" spans="1:3" x14ac:dyDescent="0.25">
      <c r="A92" s="8" t="s">
        <v>14</v>
      </c>
      <c r="B92" s="9">
        <f>SUM(B93:B97)</f>
        <v>163</v>
      </c>
      <c r="C92" s="10">
        <f>SUM(C93:C97)</f>
        <v>22614703.129999999</v>
      </c>
    </row>
    <row r="93" spans="1:3" x14ac:dyDescent="0.25">
      <c r="A93" s="11" t="s">
        <v>12</v>
      </c>
      <c r="B93" s="12">
        <v>25</v>
      </c>
      <c r="C93" s="13">
        <v>3468512.75</v>
      </c>
    </row>
    <row r="94" spans="1:3" x14ac:dyDescent="0.25">
      <c r="A94" s="11" t="s">
        <v>13</v>
      </c>
      <c r="B94" s="12">
        <v>25</v>
      </c>
      <c r="C94" s="13">
        <v>3468512.75</v>
      </c>
    </row>
    <row r="95" spans="1:3" x14ac:dyDescent="0.25">
      <c r="A95" s="11" t="s">
        <v>22</v>
      </c>
      <c r="B95" s="12">
        <v>25</v>
      </c>
      <c r="C95" s="13">
        <v>3468512.75</v>
      </c>
    </row>
    <row r="96" spans="1:3" x14ac:dyDescent="0.25">
      <c r="A96" s="11" t="s">
        <v>0</v>
      </c>
      <c r="B96" s="12">
        <v>21</v>
      </c>
      <c r="C96" s="13">
        <v>2913550.71</v>
      </c>
    </row>
    <row r="97" spans="1:3" x14ac:dyDescent="0.25">
      <c r="A97" s="11" t="s">
        <v>11</v>
      </c>
      <c r="B97" s="12">
        <v>67</v>
      </c>
      <c r="C97" s="13">
        <v>9295614.1699999999</v>
      </c>
    </row>
    <row r="98" spans="1:3" ht="15.75" x14ac:dyDescent="0.25">
      <c r="A98" s="291" t="s">
        <v>46</v>
      </c>
      <c r="B98" s="292"/>
      <c r="C98" s="293"/>
    </row>
    <row r="99" spans="1:3" x14ac:dyDescent="0.25">
      <c r="A99" s="196" t="s">
        <v>257</v>
      </c>
      <c r="B99" s="196">
        <v>201</v>
      </c>
      <c r="C99" s="202">
        <v>32697238.829999998</v>
      </c>
    </row>
    <row r="100" spans="1:3" x14ac:dyDescent="0.25">
      <c r="A100" s="198" t="s">
        <v>8</v>
      </c>
      <c r="B100" s="197">
        <v>31</v>
      </c>
      <c r="C100" s="203">
        <v>5042857.7300000004</v>
      </c>
    </row>
    <row r="101" spans="1:3" x14ac:dyDescent="0.25">
      <c r="A101" s="198" t="s">
        <v>9</v>
      </c>
      <c r="B101" s="197">
        <v>48</v>
      </c>
      <c r="C101" s="203">
        <v>7808295.8399999999</v>
      </c>
    </row>
    <row r="102" spans="1:3" x14ac:dyDescent="0.25">
      <c r="A102" s="198" t="s">
        <v>10</v>
      </c>
      <c r="B102" s="197">
        <v>59</v>
      </c>
      <c r="C102" s="203">
        <v>9597696.9700000007</v>
      </c>
    </row>
    <row r="103" spans="1:3" x14ac:dyDescent="0.25">
      <c r="A103" s="198" t="s">
        <v>14</v>
      </c>
      <c r="B103" s="197">
        <v>63</v>
      </c>
      <c r="C103" s="203">
        <v>10248388.289999999</v>
      </c>
    </row>
    <row r="104" spans="1:3" x14ac:dyDescent="0.25">
      <c r="A104" s="120" t="s">
        <v>11</v>
      </c>
      <c r="B104" s="120">
        <v>12</v>
      </c>
      <c r="C104" s="163">
        <v>1952073.96</v>
      </c>
    </row>
    <row r="105" spans="1:3" x14ac:dyDescent="0.25">
      <c r="A105" s="120" t="s">
        <v>12</v>
      </c>
      <c r="B105" s="120">
        <v>15</v>
      </c>
      <c r="C105" s="163">
        <v>2440092.4500000002</v>
      </c>
    </row>
    <row r="106" spans="1:3" x14ac:dyDescent="0.25">
      <c r="A106" s="120" t="s">
        <v>13</v>
      </c>
      <c r="B106" s="120">
        <v>12</v>
      </c>
      <c r="C106" s="163">
        <v>1952073.96</v>
      </c>
    </row>
    <row r="107" spans="1:3" x14ac:dyDescent="0.25">
      <c r="A107" s="120" t="s">
        <v>0</v>
      </c>
      <c r="B107" s="120">
        <v>13</v>
      </c>
      <c r="C107" s="163">
        <v>2114746.79</v>
      </c>
    </row>
    <row r="108" spans="1:3" x14ac:dyDescent="0.25">
      <c r="A108" s="120" t="s">
        <v>22</v>
      </c>
      <c r="B108" s="120">
        <v>11</v>
      </c>
      <c r="C108" s="163">
        <v>1789401.13</v>
      </c>
    </row>
    <row r="109" spans="1:3" x14ac:dyDescent="0.25">
      <c r="A109" s="196" t="s">
        <v>258</v>
      </c>
      <c r="B109" s="196">
        <v>64</v>
      </c>
      <c r="C109" s="202">
        <v>14315225.6</v>
      </c>
    </row>
    <row r="110" spans="1:3" x14ac:dyDescent="0.25">
      <c r="A110" s="198" t="s">
        <v>8</v>
      </c>
      <c r="B110" s="197">
        <v>9</v>
      </c>
      <c r="C110" s="203">
        <v>2013078.6</v>
      </c>
    </row>
    <row r="111" spans="1:3" x14ac:dyDescent="0.25">
      <c r="A111" s="198" t="s">
        <v>9</v>
      </c>
      <c r="B111" s="197">
        <v>16</v>
      </c>
      <c r="C111" s="203">
        <v>3578806.4</v>
      </c>
    </row>
    <row r="112" spans="1:3" x14ac:dyDescent="0.25">
      <c r="A112" s="198" t="s">
        <v>10</v>
      </c>
      <c r="B112" s="197">
        <v>12</v>
      </c>
      <c r="C112" s="203">
        <v>2684104.7999999998</v>
      </c>
    </row>
    <row r="113" spans="1:3" x14ac:dyDescent="0.25">
      <c r="A113" s="198" t="s">
        <v>14</v>
      </c>
      <c r="B113" s="197">
        <v>27</v>
      </c>
      <c r="C113" s="203">
        <v>6039235.7999999998</v>
      </c>
    </row>
    <row r="114" spans="1:3" x14ac:dyDescent="0.25">
      <c r="A114" s="120" t="s">
        <v>11</v>
      </c>
      <c r="B114" s="120">
        <v>7</v>
      </c>
      <c r="C114" s="163">
        <v>1565727.8</v>
      </c>
    </row>
    <row r="115" spans="1:3" x14ac:dyDescent="0.25">
      <c r="A115" s="120" t="s">
        <v>12</v>
      </c>
      <c r="B115" s="120">
        <v>9</v>
      </c>
      <c r="C115" s="163">
        <v>2013078.6</v>
      </c>
    </row>
    <row r="116" spans="1:3" x14ac:dyDescent="0.25">
      <c r="A116" s="120" t="s">
        <v>13</v>
      </c>
      <c r="B116" s="120">
        <v>6</v>
      </c>
      <c r="C116" s="163">
        <v>1342052.3999999999</v>
      </c>
    </row>
    <row r="117" spans="1:3" x14ac:dyDescent="0.25">
      <c r="A117" s="120" t="s">
        <v>22</v>
      </c>
      <c r="B117" s="120">
        <v>5</v>
      </c>
      <c r="C117" s="163">
        <v>1118377</v>
      </c>
    </row>
    <row r="118" spans="1:3" x14ac:dyDescent="0.25">
      <c r="A118" s="196" t="s">
        <v>259</v>
      </c>
      <c r="B118" s="196">
        <v>11</v>
      </c>
      <c r="C118" s="202">
        <v>3131457.56</v>
      </c>
    </row>
    <row r="119" spans="1:3" x14ac:dyDescent="0.25">
      <c r="A119" s="198" t="s">
        <v>8</v>
      </c>
      <c r="B119" s="197">
        <v>6</v>
      </c>
      <c r="C119" s="203">
        <v>1708067.76</v>
      </c>
    </row>
    <row r="120" spans="1:3" x14ac:dyDescent="0.25">
      <c r="A120" s="198" t="s">
        <v>9</v>
      </c>
      <c r="B120" s="197">
        <v>2</v>
      </c>
      <c r="C120" s="203">
        <v>569355.92000000004</v>
      </c>
    </row>
    <row r="121" spans="1:3" x14ac:dyDescent="0.25">
      <c r="A121" s="198" t="s">
        <v>10</v>
      </c>
      <c r="B121" s="197">
        <v>2</v>
      </c>
      <c r="C121" s="203">
        <v>569355.92000000004</v>
      </c>
    </row>
    <row r="122" spans="1:3" x14ac:dyDescent="0.25">
      <c r="A122" s="198" t="s">
        <v>14</v>
      </c>
      <c r="B122" s="197">
        <v>1</v>
      </c>
      <c r="C122" s="203">
        <v>284677.96000000002</v>
      </c>
    </row>
    <row r="123" spans="1:3" x14ac:dyDescent="0.25">
      <c r="A123" s="120" t="s">
        <v>11</v>
      </c>
      <c r="B123" s="120">
        <v>1</v>
      </c>
      <c r="C123" s="163">
        <v>284677.96000000002</v>
      </c>
    </row>
    <row r="124" spans="1:3" x14ac:dyDescent="0.25">
      <c r="A124" s="120" t="s">
        <v>13</v>
      </c>
      <c r="B124" s="120">
        <v>0</v>
      </c>
      <c r="C124" s="163">
        <v>0</v>
      </c>
    </row>
    <row r="125" spans="1:3" x14ac:dyDescent="0.25">
      <c r="A125" s="120" t="s">
        <v>0</v>
      </c>
      <c r="B125" s="120">
        <v>0</v>
      </c>
      <c r="C125" s="163">
        <v>0</v>
      </c>
    </row>
    <row r="126" spans="1:3" x14ac:dyDescent="0.25">
      <c r="A126" s="120" t="s">
        <v>22</v>
      </c>
      <c r="B126" s="120">
        <v>0</v>
      </c>
      <c r="C126" s="163">
        <v>0</v>
      </c>
    </row>
    <row r="127" spans="1:3" x14ac:dyDescent="0.25">
      <c r="A127" s="196" t="s">
        <v>260</v>
      </c>
      <c r="B127" s="196">
        <v>83</v>
      </c>
      <c r="C127" s="202">
        <v>12050345.869999999</v>
      </c>
    </row>
    <row r="128" spans="1:3" x14ac:dyDescent="0.25">
      <c r="A128" s="198" t="s">
        <v>8</v>
      </c>
      <c r="B128" s="197">
        <v>19</v>
      </c>
      <c r="C128" s="203">
        <v>2758512.91</v>
      </c>
    </row>
    <row r="129" spans="1:4" x14ac:dyDescent="0.25">
      <c r="A129" s="198" t="s">
        <v>9</v>
      </c>
      <c r="B129" s="197">
        <v>14</v>
      </c>
      <c r="C129" s="203">
        <v>2032588.46</v>
      </c>
    </row>
    <row r="130" spans="1:4" x14ac:dyDescent="0.25">
      <c r="A130" s="198" t="s">
        <v>10</v>
      </c>
      <c r="B130" s="197">
        <v>23</v>
      </c>
      <c r="C130" s="203">
        <v>3339252.47</v>
      </c>
    </row>
    <row r="131" spans="1:4" x14ac:dyDescent="0.25">
      <c r="A131" s="198" t="s">
        <v>14</v>
      </c>
      <c r="B131" s="197">
        <v>27</v>
      </c>
      <c r="C131" s="203">
        <v>3919992.03</v>
      </c>
      <c r="D131" s="199"/>
    </row>
    <row r="132" spans="1:4" x14ac:dyDescent="0.25">
      <c r="A132" s="120" t="s">
        <v>11</v>
      </c>
      <c r="B132" s="120">
        <v>6</v>
      </c>
      <c r="C132" s="163">
        <v>871109.34</v>
      </c>
    </row>
    <row r="133" spans="1:4" x14ac:dyDescent="0.25">
      <c r="A133" s="120" t="s">
        <v>12</v>
      </c>
      <c r="B133" s="120">
        <v>6</v>
      </c>
      <c r="C133" s="163">
        <v>871109.34</v>
      </c>
    </row>
    <row r="134" spans="1:4" x14ac:dyDescent="0.25">
      <c r="A134" s="120" t="s">
        <v>13</v>
      </c>
      <c r="B134" s="120">
        <v>4</v>
      </c>
      <c r="C134" s="163">
        <v>580739.56000000006</v>
      </c>
    </row>
    <row r="135" spans="1:4" x14ac:dyDescent="0.25">
      <c r="A135" s="120" t="s">
        <v>0</v>
      </c>
      <c r="B135" s="120">
        <v>5</v>
      </c>
      <c r="C135" s="163">
        <v>725924.45</v>
      </c>
    </row>
    <row r="136" spans="1:4" x14ac:dyDescent="0.25">
      <c r="A136" s="120" t="s">
        <v>22</v>
      </c>
      <c r="B136" s="120">
        <v>6</v>
      </c>
      <c r="C136" s="163">
        <v>871109.34</v>
      </c>
    </row>
    <row r="137" spans="1:4" x14ac:dyDescent="0.25">
      <c r="A137" s="196" t="s">
        <v>261</v>
      </c>
      <c r="B137" s="196">
        <v>21</v>
      </c>
      <c r="C137" s="202">
        <v>4192211.1</v>
      </c>
    </row>
    <row r="138" spans="1:4" x14ac:dyDescent="0.25">
      <c r="A138" s="198" t="s">
        <v>8</v>
      </c>
      <c r="B138" s="197">
        <v>3</v>
      </c>
      <c r="C138" s="203">
        <v>598887.30000000005</v>
      </c>
    </row>
    <row r="139" spans="1:4" x14ac:dyDescent="0.25">
      <c r="A139" s="198" t="s">
        <v>9</v>
      </c>
      <c r="B139" s="197">
        <v>2</v>
      </c>
      <c r="C139" s="203">
        <v>399258.2</v>
      </c>
    </row>
    <row r="140" spans="1:4" x14ac:dyDescent="0.25">
      <c r="A140" s="198" t="s">
        <v>10</v>
      </c>
      <c r="B140" s="197">
        <v>5</v>
      </c>
      <c r="C140" s="203">
        <v>998145.5</v>
      </c>
    </row>
    <row r="141" spans="1:4" x14ac:dyDescent="0.25">
      <c r="A141" s="198" t="s">
        <v>14</v>
      </c>
      <c r="B141" s="197">
        <v>11</v>
      </c>
      <c r="C141" s="203">
        <v>2195920.1</v>
      </c>
    </row>
    <row r="142" spans="1:4" x14ac:dyDescent="0.25">
      <c r="A142" s="120" t="s">
        <v>11</v>
      </c>
      <c r="B142" s="120">
        <v>2</v>
      </c>
      <c r="C142" s="163">
        <v>399258.2</v>
      </c>
    </row>
    <row r="143" spans="1:4" x14ac:dyDescent="0.25">
      <c r="A143" s="120" t="s">
        <v>12</v>
      </c>
      <c r="B143" s="120">
        <v>3</v>
      </c>
      <c r="C143" s="163">
        <v>598887.30000000005</v>
      </c>
    </row>
    <row r="144" spans="1:4" x14ac:dyDescent="0.25">
      <c r="A144" s="120" t="s">
        <v>13</v>
      </c>
      <c r="B144" s="120">
        <v>2</v>
      </c>
      <c r="C144" s="163">
        <v>399258.2</v>
      </c>
    </row>
    <row r="145" spans="1:3" x14ac:dyDescent="0.25">
      <c r="A145" s="120" t="s">
        <v>22</v>
      </c>
      <c r="B145" s="120">
        <v>4</v>
      </c>
      <c r="C145" s="163">
        <v>798516.4</v>
      </c>
    </row>
    <row r="146" spans="1:3" x14ac:dyDescent="0.25">
      <c r="A146" s="196" t="s">
        <v>262</v>
      </c>
      <c r="B146" s="196">
        <v>4</v>
      </c>
      <c r="C146" s="202">
        <v>1016293.2</v>
      </c>
    </row>
    <row r="147" spans="1:3" x14ac:dyDescent="0.25">
      <c r="A147" s="198" t="s">
        <v>10</v>
      </c>
      <c r="B147" s="197">
        <v>1</v>
      </c>
      <c r="C147" s="203">
        <v>254073.3</v>
      </c>
    </row>
    <row r="148" spans="1:3" x14ac:dyDescent="0.25">
      <c r="A148" s="198" t="s">
        <v>14</v>
      </c>
      <c r="B148" s="197">
        <v>3</v>
      </c>
      <c r="C148" s="203">
        <v>762219.9</v>
      </c>
    </row>
    <row r="149" spans="1:3" x14ac:dyDescent="0.25">
      <c r="A149" s="120" t="s">
        <v>11</v>
      </c>
      <c r="B149" s="120">
        <v>1</v>
      </c>
      <c r="C149" s="163">
        <v>254073.3</v>
      </c>
    </row>
    <row r="150" spans="1:3" x14ac:dyDescent="0.25">
      <c r="A150" s="120" t="s">
        <v>12</v>
      </c>
      <c r="B150" s="120">
        <v>1</v>
      </c>
      <c r="C150" s="163">
        <v>254073.3</v>
      </c>
    </row>
    <row r="151" spans="1:3" x14ac:dyDescent="0.25">
      <c r="A151" s="120" t="s">
        <v>22</v>
      </c>
      <c r="B151" s="120">
        <v>1</v>
      </c>
      <c r="C151" s="163">
        <v>254073.3</v>
      </c>
    </row>
    <row r="152" spans="1:3" ht="15.75" x14ac:dyDescent="0.25">
      <c r="A152" s="204" t="s">
        <v>51</v>
      </c>
      <c r="B152" s="195"/>
      <c r="C152" s="205"/>
    </row>
    <row r="153" spans="1:3" x14ac:dyDescent="0.25">
      <c r="A153" s="196" t="s">
        <v>263</v>
      </c>
      <c r="B153" s="196">
        <v>9</v>
      </c>
      <c r="C153" s="202">
        <v>1087605.3600000001</v>
      </c>
    </row>
    <row r="154" spans="1:3" x14ac:dyDescent="0.25">
      <c r="A154" s="198" t="s">
        <v>9</v>
      </c>
      <c r="B154" s="197">
        <v>1</v>
      </c>
      <c r="C154" s="203">
        <v>120845.04</v>
      </c>
    </row>
    <row r="155" spans="1:3" x14ac:dyDescent="0.25">
      <c r="A155" s="198" t="s">
        <v>14</v>
      </c>
      <c r="B155" s="197">
        <v>8</v>
      </c>
      <c r="C155" s="203">
        <v>966760.32</v>
      </c>
    </row>
    <row r="156" spans="1:3" x14ac:dyDescent="0.25">
      <c r="A156" s="120" t="s">
        <v>11</v>
      </c>
      <c r="B156" s="120">
        <v>2</v>
      </c>
      <c r="C156" s="163">
        <v>241690.08</v>
      </c>
    </row>
    <row r="157" spans="1:3" x14ac:dyDescent="0.25">
      <c r="A157" s="120" t="s">
        <v>0</v>
      </c>
      <c r="B157" s="120">
        <v>4</v>
      </c>
      <c r="C157" s="163">
        <v>483380.16</v>
      </c>
    </row>
    <row r="158" spans="1:3" x14ac:dyDescent="0.25">
      <c r="A158" s="120" t="s">
        <v>22</v>
      </c>
      <c r="B158" s="120">
        <v>2</v>
      </c>
      <c r="C158" s="163">
        <v>241690.08</v>
      </c>
    </row>
    <row r="159" spans="1:3" ht="15.75" x14ac:dyDescent="0.25">
      <c r="A159" s="204" t="s">
        <v>264</v>
      </c>
      <c r="B159" s="195"/>
      <c r="C159" s="205"/>
    </row>
    <row r="160" spans="1:3" x14ac:dyDescent="0.25">
      <c r="A160" s="196" t="s">
        <v>265</v>
      </c>
      <c r="B160" s="196">
        <v>0</v>
      </c>
      <c r="C160" s="202">
        <v>0</v>
      </c>
    </row>
    <row r="161" spans="1:3" x14ac:dyDescent="0.25">
      <c r="A161" s="198" t="s">
        <v>10</v>
      </c>
      <c r="B161" s="120">
        <v>0</v>
      </c>
      <c r="C161" s="163">
        <v>0</v>
      </c>
    </row>
    <row r="162" spans="1:3" x14ac:dyDescent="0.25">
      <c r="A162" s="120" t="s">
        <v>11</v>
      </c>
      <c r="B162" s="120">
        <v>0</v>
      </c>
      <c r="C162" s="163">
        <v>0</v>
      </c>
    </row>
  </sheetData>
  <mergeCells count="6">
    <mergeCell ref="B1:C1"/>
    <mergeCell ref="A52:C52"/>
    <mergeCell ref="A98:C98"/>
    <mergeCell ref="A2:C2"/>
    <mergeCell ref="A3:A4"/>
    <mergeCell ref="B3:C3"/>
  </mergeCells>
  <pageMargins left="0.7" right="0.7" top="0.75" bottom="0.75" header="0.3" footer="0.3"/>
  <pageSetup paperSize="9" scale="87" orientation="portrait" r:id="rId1"/>
  <rowBreaks count="3" manualBreakCount="3">
    <brk id="51" max="16383" man="1"/>
    <brk id="97" max="16383" man="1"/>
    <brk id="15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4"/>
  <sheetViews>
    <sheetView view="pageBreakPreview" topLeftCell="A10" zoomScale="106" zoomScaleNormal="100" zoomScaleSheetLayoutView="106" workbookViewId="0">
      <selection activeCell="A34" sqref="A34:G34"/>
    </sheetView>
  </sheetViews>
  <sheetFormatPr defaultRowHeight="12.75" x14ac:dyDescent="0.2"/>
  <cols>
    <col min="1" max="1" width="58.42578125" style="3" customWidth="1"/>
    <col min="2" max="2" width="13.7109375" style="3" customWidth="1"/>
    <col min="3" max="3" width="16.85546875" style="3" customWidth="1"/>
    <col min="4" max="4" width="13" style="3" customWidth="1"/>
    <col min="5" max="5" width="15.7109375" style="3" customWidth="1"/>
    <col min="6" max="6" width="14" style="3" customWidth="1"/>
    <col min="7" max="7" width="16.140625" style="3" customWidth="1"/>
    <col min="8" max="8" width="4.42578125" style="3" customWidth="1"/>
    <col min="9" max="10" width="9.140625" style="3"/>
    <col min="11" max="11" width="9.140625" style="3" bestFit="1" customWidth="1"/>
    <col min="12" max="16384" width="9.140625" style="3"/>
  </cols>
  <sheetData>
    <row r="1" spans="1:253" ht="51" customHeight="1" x14ac:dyDescent="0.2">
      <c r="A1" s="1"/>
      <c r="B1" s="1"/>
      <c r="C1" s="1"/>
      <c r="D1" s="20"/>
      <c r="E1" s="282" t="s">
        <v>238</v>
      </c>
      <c r="F1" s="282"/>
      <c r="G1" s="282"/>
      <c r="H1" s="2"/>
      <c r="I1" s="2"/>
    </row>
    <row r="2" spans="1:253" ht="53.25" customHeight="1" x14ac:dyDescent="0.2">
      <c r="A2" s="294" t="s">
        <v>231</v>
      </c>
      <c r="B2" s="294"/>
      <c r="C2" s="294"/>
      <c r="D2" s="294"/>
      <c r="E2" s="294"/>
      <c r="F2" s="294"/>
      <c r="G2" s="294"/>
      <c r="H2" s="4"/>
    </row>
    <row r="3" spans="1:253" ht="31.5" customHeight="1" x14ac:dyDescent="0.2">
      <c r="A3" s="280" t="s">
        <v>1</v>
      </c>
      <c r="B3" s="280" t="s">
        <v>2</v>
      </c>
      <c r="C3" s="280"/>
      <c r="D3" s="280" t="s">
        <v>3</v>
      </c>
      <c r="E3" s="280"/>
      <c r="F3" s="280" t="s">
        <v>4</v>
      </c>
      <c r="G3" s="28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ht="15.75" x14ac:dyDescent="0.2">
      <c r="A4" s="280"/>
      <c r="B4" s="15" t="s">
        <v>5</v>
      </c>
      <c r="C4" s="15" t="s">
        <v>6</v>
      </c>
      <c r="D4" s="14" t="s">
        <v>5</v>
      </c>
      <c r="E4" s="15" t="s">
        <v>6</v>
      </c>
      <c r="F4" s="14" t="s">
        <v>5</v>
      </c>
      <c r="G4" s="15" t="s">
        <v>6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ht="15.75" x14ac:dyDescent="0.2">
      <c r="A5" s="125" t="s">
        <v>33</v>
      </c>
      <c r="B5" s="167"/>
      <c r="C5" s="167"/>
      <c r="D5" s="167"/>
      <c r="E5" s="167"/>
      <c r="F5" s="167"/>
      <c r="G5" s="168"/>
    </row>
    <row r="6" spans="1:253" ht="15.75" x14ac:dyDescent="0.2">
      <c r="A6" s="17" t="s">
        <v>252</v>
      </c>
      <c r="B6" s="6">
        <v>5</v>
      </c>
      <c r="C6" s="16">
        <v>851511.4</v>
      </c>
      <c r="D6" s="6">
        <v>1</v>
      </c>
      <c r="E6" s="16">
        <v>170302.28</v>
      </c>
      <c r="F6" s="18">
        <v>6</v>
      </c>
      <c r="G6" s="19">
        <v>1021813.68</v>
      </c>
    </row>
    <row r="7" spans="1:253" ht="15.75" x14ac:dyDescent="0.2">
      <c r="A7" s="17" t="s">
        <v>253</v>
      </c>
      <c r="B7" s="6">
        <v>3</v>
      </c>
      <c r="C7" s="16">
        <v>407703.69</v>
      </c>
      <c r="D7" s="6">
        <v>-1</v>
      </c>
      <c r="E7" s="16">
        <v>-135901.23000000001</v>
      </c>
      <c r="F7" s="18">
        <v>2</v>
      </c>
      <c r="G7" s="19">
        <v>271802.46000000002</v>
      </c>
    </row>
    <row r="8" spans="1:253" ht="15.75" x14ac:dyDescent="0.2">
      <c r="A8" s="17" t="s">
        <v>254</v>
      </c>
      <c r="B8" s="6">
        <v>4</v>
      </c>
      <c r="C8" s="16">
        <v>950508.96</v>
      </c>
      <c r="D8" s="6">
        <v>1</v>
      </c>
      <c r="E8" s="16">
        <v>237627.24</v>
      </c>
      <c r="F8" s="18">
        <v>5</v>
      </c>
      <c r="G8" s="19">
        <v>1188136.2</v>
      </c>
    </row>
    <row r="9" spans="1:253" ht="15.75" x14ac:dyDescent="0.2">
      <c r="A9" s="17" t="s">
        <v>18</v>
      </c>
      <c r="B9" s="169"/>
      <c r="C9" s="170"/>
      <c r="D9" s="171">
        <f>SUM(D6:D8)</f>
        <v>1</v>
      </c>
      <c r="E9" s="172">
        <f>SUM(E6:E8)</f>
        <v>272028.28999999998</v>
      </c>
      <c r="F9" s="171"/>
      <c r="G9" s="172"/>
    </row>
    <row r="10" spans="1:253" ht="15.75" x14ac:dyDescent="0.25">
      <c r="A10" s="178" t="s">
        <v>35</v>
      </c>
      <c r="B10" s="176"/>
      <c r="C10" s="176"/>
      <c r="D10" s="176"/>
      <c r="E10" s="177"/>
      <c r="F10" s="176"/>
      <c r="G10" s="176"/>
    </row>
    <row r="11" spans="1:253" ht="15.75" x14ac:dyDescent="0.25">
      <c r="A11" s="173" t="s">
        <v>255</v>
      </c>
      <c r="B11" s="149">
        <v>60</v>
      </c>
      <c r="C11" s="174">
        <v>6481500</v>
      </c>
      <c r="D11" s="149">
        <v>-15</v>
      </c>
      <c r="E11" s="174">
        <v>-1620375</v>
      </c>
      <c r="F11" s="149">
        <v>45</v>
      </c>
      <c r="G11" s="175">
        <v>4861125</v>
      </c>
    </row>
    <row r="12" spans="1:253" ht="15.75" x14ac:dyDescent="0.25">
      <c r="A12" s="173" t="s">
        <v>256</v>
      </c>
      <c r="B12" s="149">
        <v>16</v>
      </c>
      <c r="C12" s="174">
        <v>1867924</v>
      </c>
      <c r="D12" s="149">
        <v>5</v>
      </c>
      <c r="E12" s="174">
        <v>583726.25</v>
      </c>
      <c r="F12" s="149">
        <v>21</v>
      </c>
      <c r="G12" s="175">
        <v>2451650.25</v>
      </c>
    </row>
    <row r="13" spans="1:253" ht="15.75" x14ac:dyDescent="0.25">
      <c r="A13" s="173" t="s">
        <v>18</v>
      </c>
      <c r="B13" s="149"/>
      <c r="C13" s="174"/>
      <c r="D13" s="173">
        <f>SUM(D11:D12)</f>
        <v>-10</v>
      </c>
      <c r="E13" s="175">
        <f>SUM(E11:E12)</f>
        <v>-1036648.75</v>
      </c>
      <c r="F13" s="149"/>
      <c r="G13" s="175"/>
    </row>
    <row r="14" spans="1:253" ht="15.75" x14ac:dyDescent="0.2">
      <c r="A14" s="288" t="s">
        <v>15</v>
      </c>
      <c r="B14" s="289"/>
      <c r="C14" s="289"/>
      <c r="D14" s="289"/>
      <c r="E14" s="289"/>
      <c r="F14" s="289"/>
      <c r="G14" s="290"/>
    </row>
    <row r="15" spans="1:253" ht="15.75" x14ac:dyDescent="0.2">
      <c r="A15" s="17" t="s">
        <v>21</v>
      </c>
      <c r="B15" s="6">
        <v>59</v>
      </c>
      <c r="C15" s="16">
        <v>29628352.73</v>
      </c>
      <c r="D15" s="6">
        <v>-4</v>
      </c>
      <c r="E15" s="16">
        <v>-2008701.88</v>
      </c>
      <c r="F15" s="18">
        <f>B15+D15</f>
        <v>55</v>
      </c>
      <c r="G15" s="19">
        <f>C15+E15</f>
        <v>27619650.850000001</v>
      </c>
    </row>
    <row r="16" spans="1:253" ht="15.75" x14ac:dyDescent="0.2">
      <c r="A16" s="17" t="s">
        <v>19</v>
      </c>
      <c r="B16" s="6">
        <v>539</v>
      </c>
      <c r="C16" s="16">
        <v>70623170.310000002</v>
      </c>
      <c r="D16" s="6">
        <v>-31</v>
      </c>
      <c r="E16" s="16">
        <v>-4061814.99</v>
      </c>
      <c r="F16" s="18">
        <f>B16+D16</f>
        <v>508</v>
      </c>
      <c r="G16" s="19">
        <f>C16+E16</f>
        <v>66561355.32</v>
      </c>
    </row>
    <row r="17" spans="1:7" ht="15.75" x14ac:dyDescent="0.2">
      <c r="A17" s="17" t="s">
        <v>20</v>
      </c>
      <c r="B17" s="6">
        <v>296</v>
      </c>
      <c r="C17" s="16">
        <v>57767229.759999998</v>
      </c>
      <c r="D17" s="6">
        <v>4</v>
      </c>
      <c r="E17" s="16">
        <v>780638.24</v>
      </c>
      <c r="F17" s="18">
        <f t="shared" ref="F17:F18" si="0">B17+D17</f>
        <v>300</v>
      </c>
      <c r="G17" s="19">
        <f t="shared" ref="G17:G18" si="1">C17+E17</f>
        <v>58547868</v>
      </c>
    </row>
    <row r="18" spans="1:7" ht="15.75" x14ac:dyDescent="0.2">
      <c r="A18" s="17" t="s">
        <v>17</v>
      </c>
      <c r="B18" s="6">
        <v>462</v>
      </c>
      <c r="C18" s="16">
        <v>64098115.619999997</v>
      </c>
      <c r="D18" s="6">
        <v>38</v>
      </c>
      <c r="E18" s="16">
        <v>5272139.38</v>
      </c>
      <c r="F18" s="18">
        <f t="shared" si="0"/>
        <v>500</v>
      </c>
      <c r="G18" s="19">
        <f t="shared" si="1"/>
        <v>69370255</v>
      </c>
    </row>
    <row r="19" spans="1:7" ht="15.75" x14ac:dyDescent="0.2">
      <c r="A19" s="17" t="s">
        <v>18</v>
      </c>
      <c r="B19" s="18"/>
      <c r="C19" s="18"/>
      <c r="D19" s="18">
        <f>SUM(D15:D18)</f>
        <v>7</v>
      </c>
      <c r="E19" s="19">
        <f>SUM(E15:E18)</f>
        <v>-17739.25</v>
      </c>
      <c r="F19" s="18"/>
      <c r="G19" s="18"/>
    </row>
    <row r="20" spans="1:7" ht="21.75" customHeight="1" x14ac:dyDescent="0.2">
      <c r="A20" s="288" t="s">
        <v>46</v>
      </c>
      <c r="B20" s="289"/>
      <c r="C20" s="289"/>
      <c r="D20" s="289"/>
      <c r="E20" s="289"/>
      <c r="F20" s="289"/>
      <c r="G20" s="290"/>
    </row>
    <row r="21" spans="1:7" ht="18.75" customHeight="1" x14ac:dyDescent="0.2">
      <c r="A21" s="17" t="s">
        <v>257</v>
      </c>
      <c r="B21" s="6">
        <v>184</v>
      </c>
      <c r="C21" s="16">
        <v>29931800.719999999</v>
      </c>
      <c r="D21" s="6">
        <v>17</v>
      </c>
      <c r="E21" s="16">
        <v>2765438.11</v>
      </c>
      <c r="F21" s="18">
        <v>201</v>
      </c>
      <c r="G21" s="19">
        <v>32697238.829999998</v>
      </c>
    </row>
    <row r="22" spans="1:7" ht="15.75" x14ac:dyDescent="0.2">
      <c r="A22" s="17" t="s">
        <v>258</v>
      </c>
      <c r="B22" s="6">
        <v>52</v>
      </c>
      <c r="C22" s="16">
        <v>11631120.800000001</v>
      </c>
      <c r="D22" s="6">
        <v>12</v>
      </c>
      <c r="E22" s="16">
        <v>2684104.7999999998</v>
      </c>
      <c r="F22" s="18">
        <v>64</v>
      </c>
      <c r="G22" s="19">
        <v>14315225.6</v>
      </c>
    </row>
    <row r="23" spans="1:7" ht="15.75" x14ac:dyDescent="0.2">
      <c r="A23" s="17" t="s">
        <v>259</v>
      </c>
      <c r="B23" s="6">
        <v>15</v>
      </c>
      <c r="C23" s="16">
        <v>4270169.4000000004</v>
      </c>
      <c r="D23" s="6">
        <v>-4</v>
      </c>
      <c r="E23" s="16">
        <v>-1138711.8400000001</v>
      </c>
      <c r="F23" s="18">
        <v>11</v>
      </c>
      <c r="G23" s="19">
        <v>3131457.56</v>
      </c>
    </row>
    <row r="24" spans="1:7" ht="15.75" x14ac:dyDescent="0.2">
      <c r="A24" s="17" t="s">
        <v>260</v>
      </c>
      <c r="B24" s="6">
        <v>75</v>
      </c>
      <c r="C24" s="16">
        <v>10888866.75</v>
      </c>
      <c r="D24" s="6">
        <v>8</v>
      </c>
      <c r="E24" s="16">
        <v>1161479.1200000001</v>
      </c>
      <c r="F24" s="18">
        <v>83</v>
      </c>
      <c r="G24" s="19">
        <v>12050345.869999999</v>
      </c>
    </row>
    <row r="25" spans="1:7" ht="15.75" x14ac:dyDescent="0.2">
      <c r="A25" s="17" t="s">
        <v>261</v>
      </c>
      <c r="B25" s="6">
        <v>17</v>
      </c>
      <c r="C25" s="16">
        <v>3393694.7</v>
      </c>
      <c r="D25" s="6">
        <v>4</v>
      </c>
      <c r="E25" s="16">
        <v>798516.4</v>
      </c>
      <c r="F25" s="18">
        <v>21</v>
      </c>
      <c r="G25" s="19">
        <v>4192211.1</v>
      </c>
    </row>
    <row r="26" spans="1:7" ht="15.75" x14ac:dyDescent="0.2">
      <c r="A26" s="17" t="s">
        <v>262</v>
      </c>
      <c r="B26" s="6">
        <v>3</v>
      </c>
      <c r="C26" s="16">
        <v>762219.9</v>
      </c>
      <c r="D26" s="6">
        <v>1</v>
      </c>
      <c r="E26" s="16">
        <v>254073.3</v>
      </c>
      <c r="F26" s="18">
        <v>4</v>
      </c>
      <c r="G26" s="19">
        <v>1016293.2</v>
      </c>
    </row>
    <row r="27" spans="1:7" ht="15.75" x14ac:dyDescent="0.2">
      <c r="A27" s="17" t="s">
        <v>18</v>
      </c>
      <c r="B27" s="18"/>
      <c r="C27" s="18"/>
      <c r="D27" s="18">
        <f>SUM(D21:D26)</f>
        <v>38</v>
      </c>
      <c r="E27" s="19">
        <f>SUM(E21:E26)</f>
        <v>6524899.8899999997</v>
      </c>
      <c r="F27" s="18"/>
      <c r="G27" s="18"/>
    </row>
    <row r="28" spans="1:7" ht="15.75" x14ac:dyDescent="0.25">
      <c r="A28" s="178" t="s">
        <v>51</v>
      </c>
      <c r="B28" s="176"/>
      <c r="C28" s="176"/>
      <c r="D28" s="176"/>
      <c r="E28" s="177"/>
      <c r="F28" s="176"/>
      <c r="G28" s="176"/>
    </row>
    <row r="29" spans="1:7" ht="15.75" x14ac:dyDescent="0.25">
      <c r="A29" s="173" t="s">
        <v>263</v>
      </c>
      <c r="B29" s="149">
        <v>2</v>
      </c>
      <c r="C29" s="174">
        <v>241690.08</v>
      </c>
      <c r="D29" s="149">
        <v>7</v>
      </c>
      <c r="E29" s="174">
        <v>845915.28</v>
      </c>
      <c r="F29" s="173">
        <v>9</v>
      </c>
      <c r="G29" s="175">
        <v>1087605.3600000001</v>
      </c>
    </row>
    <row r="30" spans="1:7" ht="15.75" x14ac:dyDescent="0.25">
      <c r="A30" s="173" t="s">
        <v>18</v>
      </c>
      <c r="B30" s="149"/>
      <c r="C30" s="174"/>
      <c r="D30" s="173">
        <f>SUM(D29:D29)</f>
        <v>7</v>
      </c>
      <c r="E30" s="175">
        <f>SUM(E29:E29)</f>
        <v>845915.28</v>
      </c>
      <c r="F30" s="149"/>
      <c r="G30" s="175"/>
    </row>
    <row r="31" spans="1:7" ht="15.75" x14ac:dyDescent="0.25">
      <c r="A31" s="178" t="s">
        <v>264</v>
      </c>
      <c r="B31" s="176"/>
      <c r="C31" s="176"/>
      <c r="D31" s="176"/>
      <c r="E31" s="177"/>
      <c r="F31" s="176"/>
      <c r="G31" s="176"/>
    </row>
    <row r="32" spans="1:7" ht="15.75" x14ac:dyDescent="0.25">
      <c r="A32" s="173" t="s">
        <v>265</v>
      </c>
      <c r="B32" s="149">
        <v>1</v>
      </c>
      <c r="C32" s="174">
        <v>78053.03</v>
      </c>
      <c r="D32" s="149">
        <v>-1</v>
      </c>
      <c r="E32" s="174">
        <v>-78053.03</v>
      </c>
      <c r="F32" s="149">
        <v>0</v>
      </c>
      <c r="G32" s="175">
        <v>0</v>
      </c>
    </row>
    <row r="33" spans="1:7" ht="15.75" x14ac:dyDescent="0.25">
      <c r="A33" s="173" t="s">
        <v>18</v>
      </c>
      <c r="B33" s="149"/>
      <c r="C33" s="174"/>
      <c r="D33" s="173">
        <f>SUM(D32:D32)</f>
        <v>-1</v>
      </c>
      <c r="E33" s="175">
        <f>SUM(E32:E32)</f>
        <v>-78053.03</v>
      </c>
      <c r="F33" s="149"/>
      <c r="G33" s="175"/>
    </row>
    <row r="34" spans="1:7" ht="15.75" x14ac:dyDescent="0.25">
      <c r="A34" s="173" t="s">
        <v>266</v>
      </c>
      <c r="B34" s="149"/>
      <c r="C34" s="149"/>
      <c r="D34" s="231">
        <f>D9+D13+D19+D27+D30+D33</f>
        <v>42</v>
      </c>
      <c r="E34" s="231">
        <f>E9+E13+E19+E27+E30+E33</f>
        <v>6510402</v>
      </c>
      <c r="F34" s="149"/>
      <c r="G34" s="149"/>
    </row>
  </sheetData>
  <mergeCells count="8">
    <mergeCell ref="A14:G14"/>
    <mergeCell ref="A20:G20"/>
    <mergeCell ref="E1:G1"/>
    <mergeCell ref="A2:G2"/>
    <mergeCell ref="A3:A4"/>
    <mergeCell ref="B3:C3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view="pageBreakPreview" zoomScale="98" zoomScaleNormal="100" zoomScaleSheetLayoutView="98" workbookViewId="0">
      <selection activeCell="E72" sqref="E72"/>
    </sheetView>
  </sheetViews>
  <sheetFormatPr defaultRowHeight="15" x14ac:dyDescent="0.25"/>
  <cols>
    <col min="1" max="1" width="38.28515625" customWidth="1"/>
    <col min="2" max="2" width="14.42578125" customWidth="1"/>
    <col min="3" max="3" width="24.85546875" customWidth="1"/>
  </cols>
  <sheetData>
    <row r="1" spans="1:8" ht="39" customHeight="1" x14ac:dyDescent="0.25">
      <c r="A1" s="1"/>
      <c r="B1" s="286" t="s">
        <v>239</v>
      </c>
      <c r="C1" s="286"/>
    </row>
    <row r="2" spans="1:8" ht="44.25" customHeight="1" x14ac:dyDescent="0.25">
      <c r="A2" s="295" t="s">
        <v>225</v>
      </c>
      <c r="B2" s="295"/>
      <c r="C2" s="295"/>
      <c r="D2" s="124"/>
      <c r="E2" s="124"/>
      <c r="F2" s="124"/>
      <c r="G2" s="124"/>
      <c r="H2" s="124"/>
    </row>
    <row r="3" spans="1:8" ht="21.75" customHeight="1" x14ac:dyDescent="0.25">
      <c r="A3" s="280"/>
      <c r="B3" s="281" t="s">
        <v>4</v>
      </c>
      <c r="C3" s="281"/>
    </row>
    <row r="4" spans="1:8" x14ac:dyDescent="0.25">
      <c r="A4" s="280"/>
      <c r="B4" s="7" t="s">
        <v>5</v>
      </c>
      <c r="C4" s="7" t="s">
        <v>7</v>
      </c>
    </row>
    <row r="5" spans="1:8" ht="24" customHeight="1" x14ac:dyDescent="0.25">
      <c r="A5" s="125" t="s">
        <v>226</v>
      </c>
      <c r="B5" s="140">
        <v>2214</v>
      </c>
      <c r="C5" s="141">
        <v>67269435</v>
      </c>
    </row>
    <row r="6" spans="1:8" ht="17.25" customHeight="1" x14ac:dyDescent="0.25">
      <c r="A6" s="126" t="s">
        <v>8</v>
      </c>
      <c r="B6" s="142">
        <v>810</v>
      </c>
      <c r="C6" s="143">
        <v>17033147</v>
      </c>
    </row>
    <row r="7" spans="1:8" x14ac:dyDescent="0.25">
      <c r="A7" s="136" t="s">
        <v>9</v>
      </c>
      <c r="B7" s="138">
        <v>704</v>
      </c>
      <c r="C7" s="139">
        <v>15756349</v>
      </c>
    </row>
    <row r="8" spans="1:8" x14ac:dyDescent="0.25">
      <c r="A8" s="131" t="s">
        <v>11</v>
      </c>
      <c r="B8" s="128">
        <v>87</v>
      </c>
      <c r="C8" s="129">
        <v>2010830</v>
      </c>
    </row>
    <row r="9" spans="1:8" x14ac:dyDescent="0.25">
      <c r="A9" s="131" t="s">
        <v>12</v>
      </c>
      <c r="B9" s="128">
        <v>193</v>
      </c>
      <c r="C9" s="129">
        <v>4306977</v>
      </c>
    </row>
    <row r="10" spans="1:8" x14ac:dyDescent="0.25">
      <c r="A10" s="132" t="s">
        <v>13</v>
      </c>
      <c r="B10" s="128">
        <v>23</v>
      </c>
      <c r="C10" s="129">
        <v>500486</v>
      </c>
    </row>
    <row r="11" spans="1:8" ht="16.5" customHeight="1" x14ac:dyDescent="0.25">
      <c r="A11" s="133" t="s">
        <v>0</v>
      </c>
      <c r="B11" s="134">
        <v>309</v>
      </c>
      <c r="C11" s="135">
        <v>6889924</v>
      </c>
    </row>
    <row r="12" spans="1:8" x14ac:dyDescent="0.25">
      <c r="A12" s="132" t="s">
        <v>22</v>
      </c>
      <c r="B12" s="128">
        <v>92</v>
      </c>
      <c r="C12" s="129">
        <v>2048132</v>
      </c>
    </row>
    <row r="13" spans="1:8" x14ac:dyDescent="0.25">
      <c r="A13" s="136" t="s">
        <v>10</v>
      </c>
      <c r="B13" s="138">
        <v>338</v>
      </c>
      <c r="C13" s="139">
        <v>15988772</v>
      </c>
    </row>
    <row r="14" spans="1:8" x14ac:dyDescent="0.25">
      <c r="A14" s="127" t="s">
        <v>11</v>
      </c>
      <c r="B14" s="128">
        <v>44</v>
      </c>
      <c r="C14" s="129">
        <v>2083713</v>
      </c>
    </row>
    <row r="15" spans="1:8" x14ac:dyDescent="0.25">
      <c r="A15" s="130" t="s">
        <v>12</v>
      </c>
      <c r="B15" s="128">
        <v>96</v>
      </c>
      <c r="C15" s="129">
        <v>4542815</v>
      </c>
    </row>
    <row r="16" spans="1:8" x14ac:dyDescent="0.25">
      <c r="A16" s="130" t="s">
        <v>13</v>
      </c>
      <c r="B16" s="128">
        <v>11</v>
      </c>
      <c r="C16" s="129">
        <v>498621</v>
      </c>
    </row>
    <row r="17" spans="1:3" x14ac:dyDescent="0.25">
      <c r="A17" s="130" t="s">
        <v>0</v>
      </c>
      <c r="B17" s="128">
        <v>146</v>
      </c>
      <c r="C17" s="129">
        <v>6899364</v>
      </c>
    </row>
    <row r="18" spans="1:3" x14ac:dyDescent="0.25">
      <c r="A18" s="130" t="s">
        <v>22</v>
      </c>
      <c r="B18" s="128">
        <v>41</v>
      </c>
      <c r="C18" s="129">
        <v>1964259</v>
      </c>
    </row>
    <row r="19" spans="1:3" x14ac:dyDescent="0.25">
      <c r="A19" s="136" t="s">
        <v>14</v>
      </c>
      <c r="B19" s="138">
        <v>362</v>
      </c>
      <c r="C19" s="139">
        <v>18491167</v>
      </c>
    </row>
    <row r="20" spans="1:3" ht="15.75" x14ac:dyDescent="0.25">
      <c r="A20" s="133" t="s">
        <v>11</v>
      </c>
      <c r="B20" s="134">
        <v>38</v>
      </c>
      <c r="C20" s="135">
        <v>1895810.84</v>
      </c>
    </row>
    <row r="21" spans="1:3" x14ac:dyDescent="0.25">
      <c r="A21" s="132" t="s">
        <v>12</v>
      </c>
      <c r="B21" s="137">
        <v>78</v>
      </c>
      <c r="C21" s="129">
        <v>4022762.84</v>
      </c>
    </row>
    <row r="22" spans="1:3" x14ac:dyDescent="0.25">
      <c r="A22" s="132" t="s">
        <v>13</v>
      </c>
      <c r="B22" s="137">
        <v>11</v>
      </c>
      <c r="C22" s="129">
        <v>630171.19999999995</v>
      </c>
    </row>
    <row r="23" spans="1:3" x14ac:dyDescent="0.25">
      <c r="A23" s="132" t="s">
        <v>0</v>
      </c>
      <c r="B23" s="137">
        <v>193</v>
      </c>
      <c r="C23" s="129">
        <v>9873225.5500000007</v>
      </c>
    </row>
    <row r="24" spans="1:3" x14ac:dyDescent="0.25">
      <c r="A24" s="132" t="s">
        <v>22</v>
      </c>
      <c r="B24" s="137">
        <v>42</v>
      </c>
      <c r="C24" s="129">
        <v>2069196.57</v>
      </c>
    </row>
    <row r="25" spans="1:3" ht="15.75" x14ac:dyDescent="0.25">
      <c r="A25" s="125" t="s">
        <v>228</v>
      </c>
      <c r="B25" s="140">
        <v>486</v>
      </c>
      <c r="C25" s="141">
        <v>37225400</v>
      </c>
    </row>
    <row r="26" spans="1:3" x14ac:dyDescent="0.25">
      <c r="A26" s="126" t="s">
        <v>8</v>
      </c>
      <c r="B26" s="142">
        <v>107</v>
      </c>
      <c r="C26" s="143">
        <v>8799759</v>
      </c>
    </row>
    <row r="27" spans="1:3" x14ac:dyDescent="0.25">
      <c r="A27" s="144" t="s">
        <v>11</v>
      </c>
      <c r="B27" s="145">
        <v>8</v>
      </c>
      <c r="C27" s="146">
        <v>598334</v>
      </c>
    </row>
    <row r="28" spans="1:3" x14ac:dyDescent="0.25">
      <c r="A28" s="144" t="s">
        <v>12</v>
      </c>
      <c r="B28" s="145">
        <v>42</v>
      </c>
      <c r="C28" s="146">
        <v>3441106</v>
      </c>
    </row>
    <row r="29" spans="1:3" x14ac:dyDescent="0.25">
      <c r="A29" s="144" t="s">
        <v>13</v>
      </c>
      <c r="B29" s="145">
        <v>24</v>
      </c>
      <c r="C29" s="146">
        <v>2013133</v>
      </c>
    </row>
    <row r="30" spans="1:3" x14ac:dyDescent="0.25">
      <c r="A30" s="144" t="s">
        <v>0</v>
      </c>
      <c r="B30" s="145">
        <v>1</v>
      </c>
      <c r="C30" s="146">
        <v>45036</v>
      </c>
    </row>
    <row r="31" spans="1:3" x14ac:dyDescent="0.25">
      <c r="A31" s="144" t="s">
        <v>22</v>
      </c>
      <c r="B31" s="145">
        <v>32</v>
      </c>
      <c r="C31" s="146">
        <v>2702150</v>
      </c>
    </row>
    <row r="32" spans="1:3" x14ac:dyDescent="0.25">
      <c r="A32" s="136" t="s">
        <v>9</v>
      </c>
      <c r="B32" s="138">
        <v>113</v>
      </c>
      <c r="C32" s="139">
        <v>8855603</v>
      </c>
    </row>
    <row r="33" spans="1:3" x14ac:dyDescent="0.25">
      <c r="A33" s="131" t="s">
        <v>11</v>
      </c>
      <c r="B33" s="128">
        <v>9</v>
      </c>
      <c r="C33" s="129">
        <v>746305</v>
      </c>
    </row>
    <row r="34" spans="1:3" x14ac:dyDescent="0.25">
      <c r="A34" s="131" t="s">
        <v>12</v>
      </c>
      <c r="B34" s="128">
        <v>45</v>
      </c>
      <c r="C34" s="129">
        <v>3735264</v>
      </c>
    </row>
    <row r="35" spans="1:3" x14ac:dyDescent="0.25">
      <c r="A35" s="132" t="s">
        <v>13</v>
      </c>
      <c r="B35" s="128">
        <v>23</v>
      </c>
      <c r="C35" s="129">
        <v>1715031</v>
      </c>
    </row>
    <row r="36" spans="1:3" ht="15.75" x14ac:dyDescent="0.25">
      <c r="A36" s="133" t="s">
        <v>0</v>
      </c>
      <c r="B36" s="134">
        <v>1</v>
      </c>
      <c r="C36" s="135">
        <v>32169</v>
      </c>
    </row>
    <row r="37" spans="1:3" x14ac:dyDescent="0.25">
      <c r="A37" s="132" t="s">
        <v>22</v>
      </c>
      <c r="B37" s="128">
        <v>35</v>
      </c>
      <c r="C37" s="129">
        <v>2626834</v>
      </c>
    </row>
    <row r="38" spans="1:3" x14ac:dyDescent="0.25">
      <c r="A38" s="136" t="s">
        <v>10</v>
      </c>
      <c r="B38" s="138">
        <v>119</v>
      </c>
      <c r="C38" s="139">
        <v>9120528</v>
      </c>
    </row>
    <row r="39" spans="1:3" x14ac:dyDescent="0.25">
      <c r="A39" s="127" t="s">
        <v>11</v>
      </c>
      <c r="B39" s="128">
        <v>13</v>
      </c>
      <c r="C39" s="129">
        <v>897342</v>
      </c>
    </row>
    <row r="40" spans="1:3" x14ac:dyDescent="0.25">
      <c r="A40" s="130" t="s">
        <v>12</v>
      </c>
      <c r="B40" s="128">
        <v>46</v>
      </c>
      <c r="C40" s="129">
        <v>3671899</v>
      </c>
    </row>
    <row r="41" spans="1:3" x14ac:dyDescent="0.25">
      <c r="A41" s="130" t="s">
        <v>13</v>
      </c>
      <c r="B41" s="128">
        <v>26</v>
      </c>
      <c r="C41" s="129">
        <v>2027948</v>
      </c>
    </row>
    <row r="42" spans="1:3" x14ac:dyDescent="0.25">
      <c r="A42" s="130" t="s">
        <v>22</v>
      </c>
      <c r="B42" s="128">
        <v>34</v>
      </c>
      <c r="C42" s="129">
        <v>2523339</v>
      </c>
    </row>
    <row r="43" spans="1:3" x14ac:dyDescent="0.25">
      <c r="A43" s="136" t="s">
        <v>14</v>
      </c>
      <c r="B43" s="138">
        <v>147</v>
      </c>
      <c r="C43" s="139">
        <v>10449510</v>
      </c>
    </row>
    <row r="44" spans="1:3" x14ac:dyDescent="0.25">
      <c r="A44" s="133" t="s">
        <v>11</v>
      </c>
      <c r="B44" s="161">
        <v>12</v>
      </c>
      <c r="C44" s="162">
        <v>827831.81</v>
      </c>
    </row>
    <row r="45" spans="1:3" x14ac:dyDescent="0.25">
      <c r="A45" s="132" t="s">
        <v>12</v>
      </c>
      <c r="B45" s="137">
        <v>57</v>
      </c>
      <c r="C45" s="129">
        <v>4104600.02</v>
      </c>
    </row>
    <row r="46" spans="1:3" x14ac:dyDescent="0.25">
      <c r="A46" s="132" t="s">
        <v>13</v>
      </c>
      <c r="B46" s="137">
        <v>32</v>
      </c>
      <c r="C46" s="129">
        <v>2298574.46</v>
      </c>
    </row>
    <row r="47" spans="1:3" x14ac:dyDescent="0.25">
      <c r="A47" s="132" t="s">
        <v>0</v>
      </c>
      <c r="B47" s="137">
        <v>2</v>
      </c>
      <c r="C47" s="129">
        <v>122725.67</v>
      </c>
    </row>
    <row r="48" spans="1:3" x14ac:dyDescent="0.25">
      <c r="A48" s="132" t="s">
        <v>22</v>
      </c>
      <c r="B48" s="137">
        <v>44</v>
      </c>
      <c r="C48" s="129">
        <v>3095778.04</v>
      </c>
    </row>
    <row r="49" spans="1:3" ht="31.5" x14ac:dyDescent="0.25">
      <c r="A49" s="125" t="s">
        <v>229</v>
      </c>
      <c r="B49" s="140">
        <v>4986</v>
      </c>
      <c r="C49" s="141">
        <v>451066662</v>
      </c>
    </row>
    <row r="50" spans="1:3" x14ac:dyDescent="0.25">
      <c r="A50" s="126" t="s">
        <v>8</v>
      </c>
      <c r="B50" s="142">
        <v>1279</v>
      </c>
      <c r="C50" s="143">
        <v>114028028</v>
      </c>
    </row>
    <row r="51" spans="1:3" x14ac:dyDescent="0.25">
      <c r="A51" s="144" t="s">
        <v>11</v>
      </c>
      <c r="B51" s="145">
        <v>557</v>
      </c>
      <c r="C51" s="146">
        <v>49785320</v>
      </c>
    </row>
    <row r="52" spans="1:3" x14ac:dyDescent="0.25">
      <c r="A52" s="144" t="s">
        <v>12</v>
      </c>
      <c r="B52" s="145">
        <v>309</v>
      </c>
      <c r="C52" s="146">
        <v>27498405</v>
      </c>
    </row>
    <row r="53" spans="1:3" x14ac:dyDescent="0.25">
      <c r="A53" s="144" t="s">
        <v>13</v>
      </c>
      <c r="B53" s="145">
        <v>124</v>
      </c>
      <c r="C53" s="146">
        <v>11024436</v>
      </c>
    </row>
    <row r="54" spans="1:3" x14ac:dyDescent="0.25">
      <c r="A54" s="144" t="s">
        <v>0</v>
      </c>
      <c r="B54" s="145">
        <v>32</v>
      </c>
      <c r="C54" s="146">
        <v>2870703</v>
      </c>
    </row>
    <row r="55" spans="1:3" x14ac:dyDescent="0.25">
      <c r="A55" s="144" t="s">
        <v>22</v>
      </c>
      <c r="B55" s="145">
        <v>257</v>
      </c>
      <c r="C55" s="146">
        <v>22849164</v>
      </c>
    </row>
    <row r="56" spans="1:3" x14ac:dyDescent="0.25">
      <c r="A56" s="136" t="s">
        <v>9</v>
      </c>
      <c r="B56" s="138">
        <v>1255</v>
      </c>
      <c r="C56" s="139">
        <v>112879844</v>
      </c>
    </row>
    <row r="57" spans="1:3" x14ac:dyDescent="0.25">
      <c r="A57" s="131" t="s">
        <v>11</v>
      </c>
      <c r="B57" s="128">
        <v>527</v>
      </c>
      <c r="C57" s="129">
        <v>48322174</v>
      </c>
    </row>
    <row r="58" spans="1:3" x14ac:dyDescent="0.25">
      <c r="A58" s="131" t="s">
        <v>12</v>
      </c>
      <c r="B58" s="128">
        <v>296</v>
      </c>
      <c r="C58" s="129">
        <v>26270284</v>
      </c>
    </row>
    <row r="59" spans="1:3" x14ac:dyDescent="0.25">
      <c r="A59" s="132" t="s">
        <v>13</v>
      </c>
      <c r="B59" s="128">
        <v>128</v>
      </c>
      <c r="C59" s="129">
        <v>11289735</v>
      </c>
    </row>
    <row r="60" spans="1:3" ht="15.75" x14ac:dyDescent="0.25">
      <c r="A60" s="133" t="s">
        <v>0</v>
      </c>
      <c r="B60" s="134">
        <v>38</v>
      </c>
      <c r="C60" s="135">
        <v>3415786</v>
      </c>
    </row>
    <row r="61" spans="1:3" x14ac:dyDescent="0.25">
      <c r="A61" s="132" t="s">
        <v>22</v>
      </c>
      <c r="B61" s="128">
        <v>266</v>
      </c>
      <c r="C61" s="129">
        <v>23581865</v>
      </c>
    </row>
    <row r="62" spans="1:3" x14ac:dyDescent="0.25">
      <c r="A62" s="136" t="s">
        <v>10</v>
      </c>
      <c r="B62" s="138">
        <v>1220</v>
      </c>
      <c r="C62" s="139">
        <v>110933612</v>
      </c>
    </row>
    <row r="63" spans="1:3" x14ac:dyDescent="0.25">
      <c r="A63" s="127" t="s">
        <v>11</v>
      </c>
      <c r="B63" s="128">
        <v>559</v>
      </c>
      <c r="C63" s="129">
        <v>49524718</v>
      </c>
    </row>
    <row r="64" spans="1:3" x14ac:dyDescent="0.25">
      <c r="A64" s="130" t="s">
        <v>12</v>
      </c>
      <c r="B64" s="128">
        <v>283</v>
      </c>
      <c r="C64" s="129">
        <v>26278362</v>
      </c>
    </row>
    <row r="65" spans="1:3" x14ac:dyDescent="0.25">
      <c r="A65" s="130" t="s">
        <v>13</v>
      </c>
      <c r="B65" s="128">
        <v>112</v>
      </c>
      <c r="C65" s="129">
        <v>10428897</v>
      </c>
    </row>
    <row r="66" spans="1:3" x14ac:dyDescent="0.25">
      <c r="A66" s="130" t="s">
        <v>0</v>
      </c>
      <c r="B66" s="128">
        <v>29</v>
      </c>
      <c r="C66" s="129">
        <v>2700084</v>
      </c>
    </row>
    <row r="67" spans="1:3" x14ac:dyDescent="0.25">
      <c r="A67" s="127" t="s">
        <v>22</v>
      </c>
      <c r="B67" s="159">
        <v>237</v>
      </c>
      <c r="C67" s="160">
        <v>22001551</v>
      </c>
    </row>
    <row r="68" spans="1:3" x14ac:dyDescent="0.25">
      <c r="A68" s="136" t="s">
        <v>14</v>
      </c>
      <c r="B68" s="153">
        <v>1232</v>
      </c>
      <c r="C68" s="154">
        <v>113225178</v>
      </c>
    </row>
    <row r="69" spans="1:3" ht="31.5" x14ac:dyDescent="0.25">
      <c r="A69" s="125" t="s">
        <v>230</v>
      </c>
      <c r="B69" s="140">
        <v>833</v>
      </c>
      <c r="C69" s="141">
        <v>117290919</v>
      </c>
    </row>
    <row r="70" spans="1:3" x14ac:dyDescent="0.25">
      <c r="A70" s="126" t="s">
        <v>8</v>
      </c>
      <c r="B70" s="142">
        <v>209</v>
      </c>
      <c r="C70" s="143">
        <v>29439500</v>
      </c>
    </row>
    <row r="71" spans="1:3" x14ac:dyDescent="0.25">
      <c r="A71" s="144" t="s">
        <v>11</v>
      </c>
      <c r="B71" s="145">
        <v>50</v>
      </c>
      <c r="C71" s="146">
        <v>7023547</v>
      </c>
    </row>
    <row r="72" spans="1:3" x14ac:dyDescent="0.25">
      <c r="A72" s="144" t="s">
        <v>12</v>
      </c>
      <c r="B72" s="145">
        <v>59</v>
      </c>
      <c r="C72" s="146">
        <v>8418402</v>
      </c>
    </row>
    <row r="73" spans="1:3" x14ac:dyDescent="0.25">
      <c r="A73" s="144" t="s">
        <v>13</v>
      </c>
      <c r="B73" s="145">
        <v>19</v>
      </c>
      <c r="C73" s="146">
        <v>2617625</v>
      </c>
    </row>
    <row r="74" spans="1:3" x14ac:dyDescent="0.25">
      <c r="A74" s="144" t="s">
        <v>0</v>
      </c>
      <c r="B74" s="145">
        <v>32</v>
      </c>
      <c r="C74" s="146">
        <v>4442359</v>
      </c>
    </row>
    <row r="75" spans="1:3" x14ac:dyDescent="0.25">
      <c r="A75" s="144" t="s">
        <v>22</v>
      </c>
      <c r="B75" s="145">
        <v>49</v>
      </c>
      <c r="C75" s="146">
        <v>6937567</v>
      </c>
    </row>
    <row r="76" spans="1:3" x14ac:dyDescent="0.25">
      <c r="A76" s="136" t="s">
        <v>9</v>
      </c>
      <c r="B76" s="138">
        <v>209</v>
      </c>
      <c r="C76" s="139">
        <v>29036078</v>
      </c>
    </row>
    <row r="77" spans="1:3" x14ac:dyDescent="0.25">
      <c r="A77" s="131" t="s">
        <v>11</v>
      </c>
      <c r="B77" s="128">
        <v>58</v>
      </c>
      <c r="C77" s="129">
        <v>8103309</v>
      </c>
    </row>
    <row r="78" spans="1:3" x14ac:dyDescent="0.25">
      <c r="A78" s="131" t="s">
        <v>12</v>
      </c>
      <c r="B78" s="128">
        <v>59</v>
      </c>
      <c r="C78" s="129">
        <v>8187719</v>
      </c>
    </row>
    <row r="79" spans="1:3" x14ac:dyDescent="0.25">
      <c r="A79" s="132" t="s">
        <v>13</v>
      </c>
      <c r="B79" s="128">
        <v>13</v>
      </c>
      <c r="C79" s="129">
        <v>1766655</v>
      </c>
    </row>
    <row r="80" spans="1:3" x14ac:dyDescent="0.25">
      <c r="A80" s="133" t="s">
        <v>0</v>
      </c>
      <c r="B80" s="161">
        <v>34</v>
      </c>
      <c r="C80" s="162">
        <v>4706269</v>
      </c>
    </row>
    <row r="81" spans="1:3" x14ac:dyDescent="0.25">
      <c r="A81" s="132" t="s">
        <v>22</v>
      </c>
      <c r="B81" s="128">
        <v>45</v>
      </c>
      <c r="C81" s="129">
        <v>6272126</v>
      </c>
    </row>
    <row r="82" spans="1:3" x14ac:dyDescent="0.25">
      <c r="A82" s="136" t="s">
        <v>10</v>
      </c>
      <c r="B82" s="138">
        <v>209</v>
      </c>
      <c r="C82" s="139">
        <v>28435040</v>
      </c>
    </row>
    <row r="83" spans="1:3" x14ac:dyDescent="0.25">
      <c r="A83" s="131" t="s">
        <v>11</v>
      </c>
      <c r="B83" s="128">
        <v>63</v>
      </c>
      <c r="C83" s="129">
        <v>8617605</v>
      </c>
    </row>
    <row r="84" spans="1:3" x14ac:dyDescent="0.25">
      <c r="A84" s="131" t="s">
        <v>12</v>
      </c>
      <c r="B84" s="128">
        <v>50</v>
      </c>
      <c r="C84" s="129">
        <v>6794062</v>
      </c>
    </row>
    <row r="85" spans="1:3" x14ac:dyDescent="0.25">
      <c r="A85" s="132" t="s">
        <v>13</v>
      </c>
      <c r="B85" s="128">
        <v>12</v>
      </c>
      <c r="C85" s="129">
        <v>1619995</v>
      </c>
    </row>
    <row r="86" spans="1:3" x14ac:dyDescent="0.25">
      <c r="A86" s="133" t="s">
        <v>0</v>
      </c>
      <c r="B86" s="128">
        <v>40</v>
      </c>
      <c r="C86" s="129">
        <v>5422837</v>
      </c>
    </row>
    <row r="87" spans="1:3" x14ac:dyDescent="0.25">
      <c r="A87" s="132" t="s">
        <v>22</v>
      </c>
      <c r="B87" s="128">
        <v>44</v>
      </c>
      <c r="C87" s="129">
        <v>5980541</v>
      </c>
    </row>
    <row r="88" spans="1:3" x14ac:dyDescent="0.25">
      <c r="A88" s="136" t="s">
        <v>14</v>
      </c>
      <c r="B88" s="138">
        <v>206</v>
      </c>
      <c r="C88" s="139">
        <v>30380301</v>
      </c>
    </row>
    <row r="89" spans="1:3" x14ac:dyDescent="0.25">
      <c r="A89" s="133" t="s">
        <v>11</v>
      </c>
      <c r="B89" s="161">
        <v>43</v>
      </c>
      <c r="C89" s="162">
        <v>6398429.4400000004</v>
      </c>
    </row>
    <row r="90" spans="1:3" x14ac:dyDescent="0.25">
      <c r="A90" s="132" t="s">
        <v>12</v>
      </c>
      <c r="B90" s="137">
        <v>62</v>
      </c>
      <c r="C90" s="129">
        <v>9153305.6899999995</v>
      </c>
    </row>
    <row r="91" spans="1:3" x14ac:dyDescent="0.25">
      <c r="A91" s="132" t="s">
        <v>13</v>
      </c>
      <c r="B91" s="137">
        <v>20</v>
      </c>
      <c r="C91" s="129">
        <v>3040921.76</v>
      </c>
    </row>
    <row r="92" spans="1:3" x14ac:dyDescent="0.25">
      <c r="A92" s="132" t="s">
        <v>0</v>
      </c>
      <c r="B92" s="137">
        <v>33</v>
      </c>
      <c r="C92" s="129">
        <v>4685233.4400000004</v>
      </c>
    </row>
    <row r="93" spans="1:3" x14ac:dyDescent="0.25">
      <c r="A93" s="132" t="s">
        <v>22</v>
      </c>
      <c r="B93" s="137">
        <v>48</v>
      </c>
      <c r="C93" s="129">
        <v>7102410.6600000001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scale="95" orientation="portrait" verticalDpi="0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</vt:i4>
      </vt:variant>
    </vt:vector>
  </HeadingPairs>
  <TitlesOfParts>
    <vt:vector size="24" baseType="lpstr">
      <vt:lpstr>прил 7.1</vt:lpstr>
      <vt:lpstr>прил 7</vt:lpstr>
      <vt:lpstr>прил 6.1</vt:lpstr>
      <vt:lpstr>прил 6</vt:lpstr>
      <vt:lpstr>прил 5.1</vt:lpstr>
      <vt:lpstr>прил 5</vt:lpstr>
      <vt:lpstr>прил 4.1</vt:lpstr>
      <vt:lpstr>прил 4</vt:lpstr>
      <vt:lpstr>прил 3.1</vt:lpstr>
      <vt:lpstr>прил 3</vt:lpstr>
      <vt:lpstr>прил 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4'!Область_печати</vt:lpstr>
      <vt:lpstr>'прил 5.1'!Область_печати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2018-12-12T06:46:55Z</dcterms:modified>
</cp:coreProperties>
</file>